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CITACAO\LICITA 2022\Pregão\Contratação de Telefonistas\"/>
    </mc:Choice>
  </mc:AlternateContent>
  <workbookProtection workbookAlgorithmName="SHA-512" workbookHashValue="dFFYZTqKJ65sC/lXK2jjRF5TYA62RmcOcIxakQSOuaUFQzPh3pn83K3k9QaqRh1l++liQY4YHa/vEtA2/wTSPg==" workbookSaltValue="Qxj5xDRvh7CdnZfip5lc+A==" workbookSpinCount="100000" lockStructure="1"/>
  <bookViews>
    <workbookView xWindow="0" yWindow="0" windowWidth="21600" windowHeight="9735" tabRatio="500" firstSheet="1" activeTab="2"/>
  </bookViews>
  <sheets>
    <sheet name="Instruções de Preenchimento" sheetId="1" r:id="rId1"/>
    <sheet name="Telefonista - Curitiba 30 horas" sheetId="2" r:id="rId2"/>
    <sheet name="Telefonista - Curitiba 25 horas" sheetId="3" r:id="rId3"/>
  </sheets>
  <definedNames>
    <definedName name="_xlnm.Print_Area" localSheetId="2">'Telefonista - Curitiba 25 horas'!$A$1:$K$144</definedName>
    <definedName name="_xlnm.Print_Area" localSheetId="1">'Telefonista - Curitiba 30 horas'!$A$1:$K$144</definedName>
    <definedName name="Excel_BuiltIn_Print_Area_2">"$#REF!.$A$1:$J$73"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3" i="3" l="1"/>
  <c r="J119" i="3" s="1"/>
  <c r="J123" i="3" s="1"/>
  <c r="K113" i="3"/>
  <c r="K136" i="3" s="1"/>
  <c r="K100" i="3"/>
  <c r="K104" i="3" s="1"/>
  <c r="J96" i="3"/>
  <c r="J84" i="3"/>
  <c r="K59" i="3"/>
  <c r="K57" i="3"/>
  <c r="K68" i="3" s="1"/>
  <c r="K74" i="3" s="1"/>
  <c r="K56" i="3"/>
  <c r="J49" i="3"/>
  <c r="J51" i="3" s="1"/>
  <c r="J73" i="3" s="1"/>
  <c r="J39" i="3"/>
  <c r="J72" i="3" s="1"/>
  <c r="K25" i="3"/>
  <c r="K24" i="3"/>
  <c r="K32" i="3" s="1"/>
  <c r="I123" i="2"/>
  <c r="J119" i="2" s="1"/>
  <c r="J123" i="2" s="1"/>
  <c r="K113" i="2"/>
  <c r="K136" i="2" s="1"/>
  <c r="K100" i="2"/>
  <c r="K104" i="2" s="1"/>
  <c r="J96" i="2"/>
  <c r="J84" i="2"/>
  <c r="K59" i="2"/>
  <c r="K56" i="2"/>
  <c r="J51" i="2"/>
  <c r="J73" i="2" s="1"/>
  <c r="J49" i="2"/>
  <c r="J39" i="2"/>
  <c r="J72" i="2" s="1"/>
  <c r="J75" i="2" s="1"/>
  <c r="K24" i="2"/>
  <c r="K57" i="2" s="1"/>
  <c r="K95" i="3" l="1"/>
  <c r="K93" i="3"/>
  <c r="K91" i="3"/>
  <c r="K83" i="3"/>
  <c r="K81" i="3"/>
  <c r="K79" i="3"/>
  <c r="K38" i="3"/>
  <c r="K132" i="3"/>
  <c r="K94" i="3"/>
  <c r="K92" i="3"/>
  <c r="K90" i="3"/>
  <c r="K96" i="3" s="1"/>
  <c r="K103" i="3" s="1"/>
  <c r="K105" i="3" s="1"/>
  <c r="K135" i="3" s="1"/>
  <c r="K82" i="3"/>
  <c r="K80" i="3"/>
  <c r="K78" i="3"/>
  <c r="K37" i="3"/>
  <c r="K39" i="3" s="1"/>
  <c r="K72" i="3" s="1"/>
  <c r="J75" i="3"/>
  <c r="K68" i="2"/>
  <c r="K74" i="2" s="1"/>
  <c r="K25" i="2"/>
  <c r="K32" i="2" s="1"/>
  <c r="K132" i="2" l="1"/>
  <c r="K94" i="2"/>
  <c r="K92" i="2"/>
  <c r="K90" i="2"/>
  <c r="K82" i="2"/>
  <c r="K80" i="2"/>
  <c r="K78" i="2"/>
  <c r="K37" i="2"/>
  <c r="K95" i="2"/>
  <c r="K93" i="2"/>
  <c r="K91" i="2"/>
  <c r="K83" i="2"/>
  <c r="K81" i="2"/>
  <c r="K79" i="2"/>
  <c r="K38" i="2"/>
  <c r="K45" i="3"/>
  <c r="K50" i="3"/>
  <c r="K46" i="3"/>
  <c r="K43" i="3"/>
  <c r="K47" i="3"/>
  <c r="K84" i="3"/>
  <c r="K134" i="3" s="1"/>
  <c r="K44" i="3"/>
  <c r="K48" i="3"/>
  <c r="K49" i="3"/>
  <c r="K51" i="3" l="1"/>
  <c r="K73" i="3" s="1"/>
  <c r="K75" i="3" s="1"/>
  <c r="K133" i="3" s="1"/>
  <c r="K137" i="3" s="1"/>
  <c r="K39" i="2"/>
  <c r="K96" i="2"/>
  <c r="K103" i="2" s="1"/>
  <c r="K105" i="2" s="1"/>
  <c r="K135" i="2" s="1"/>
  <c r="K84" i="2"/>
  <c r="K134" i="2" s="1"/>
  <c r="K116" i="3" l="1"/>
  <c r="K117" i="3"/>
  <c r="K119" i="3" s="1"/>
  <c r="K72" i="2"/>
  <c r="K47" i="2"/>
  <c r="K43" i="2"/>
  <c r="K49" i="2"/>
  <c r="K46" i="2"/>
  <c r="K50" i="2"/>
  <c r="K45" i="2"/>
  <c r="K48" i="2"/>
  <c r="K44" i="2"/>
  <c r="K51" i="2" l="1"/>
  <c r="K73" i="2" s="1"/>
  <c r="K75" i="2" s="1"/>
  <c r="K133" i="2" s="1"/>
  <c r="K137" i="2" s="1"/>
  <c r="K120" i="3"/>
  <c r="K118" i="3"/>
  <c r="K121" i="3"/>
  <c r="K122" i="3"/>
  <c r="K116" i="2" l="1"/>
  <c r="K123" i="3"/>
  <c r="K138" i="3" s="1"/>
  <c r="K139" i="3" s="1"/>
  <c r="D143" i="3" s="1"/>
  <c r="H143" i="3" s="1"/>
  <c r="K117" i="2" l="1"/>
  <c r="K118" i="2" s="1"/>
  <c r="K120" i="2" l="1"/>
  <c r="K122" i="2"/>
  <c r="K121" i="2"/>
  <c r="K119" i="2"/>
  <c r="K123" i="2" s="1"/>
  <c r="K138" i="2" s="1"/>
  <c r="K139" i="2" s="1"/>
  <c r="D143" i="2" s="1"/>
  <c r="H143" i="2" s="1"/>
</calcChain>
</file>

<file path=xl/comments1.xml><?xml version="1.0" encoding="utf-8"?>
<comments xmlns="http://schemas.openxmlformats.org/spreadsheetml/2006/main">
  <authors>
    <author/>
  </authors>
  <commentList>
    <comment ref="A23" authorId="0" shapeId="0">
      <text>
        <r>
          <rPr>
            <sz val="10"/>
            <rFont val="Arial"/>
            <family val="2"/>
            <charset val="1"/>
          </rPr>
          <t xml:space="preserve"> Nota 1: O módulo 1 refere-se ao valor devido ao empregado pela prestação do serviço no período de 12 meses (
Nota 2 Para empregado que labora a jornada 12x36, em caso da não concessao ou concessao parcial do intervalo intrajornada (parágrafo 4</t>
        </r>
        <r>
          <rPr>
            <vertAlign val="superscript"/>
            <sz val="10"/>
            <rFont val="Arial"/>
            <family val="2"/>
            <charset val="1"/>
          </rPr>
          <t>o</t>
        </r>
        <r>
          <rPr>
            <sz val="10"/>
            <rFont val="Arial"/>
            <family val="2"/>
            <charset val="1"/>
          </rPr>
          <t>. Do art. 71 da CLT), o valor a ser pago será inserido na regumenraçao utilizando a alinea G</t>
        </r>
      </text>
    </comment>
    <comment ref="J38" authorId="0" shapeId="0">
      <text>
        <r>
          <rPr>
            <sz val="9"/>
            <color rgb="FF000000"/>
            <rFont val="Segoe UI"/>
            <charset val="1"/>
          </rPr>
          <t>11,11% ou 12,10%, conforme item 12.2 do Termo de Referência.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3" authorId="0" shapeId="0">
      <text>
        <r>
          <rPr>
            <sz val="10"/>
            <rFont val="Arial"/>
            <family val="2"/>
            <charset val="1"/>
          </rPr>
          <t xml:space="preserve"> Nota 1: O módulo 1 refere-se ao valor devido ao empregado pela prestação do serviço no período de 12 meses (
Nota 2 Para empregado que labora a jornada 12x36, em caso da não concessao ou concessao parcial do intervalo intrajornada (parágrafo 4</t>
        </r>
        <r>
          <rPr>
            <vertAlign val="superscript"/>
            <sz val="10"/>
            <rFont val="Arial"/>
            <family val="2"/>
            <charset val="1"/>
          </rPr>
          <t>o</t>
        </r>
        <r>
          <rPr>
            <sz val="10"/>
            <rFont val="Arial"/>
            <family val="2"/>
            <charset val="1"/>
          </rPr>
          <t>. Do art. 71 da CLT), o valor a ser pago será inserido na regumenraçao utilizando a alinea G</t>
        </r>
      </text>
    </comment>
    <comment ref="J38" authorId="0" shapeId="0">
      <text>
        <r>
          <rPr>
            <sz val="9"/>
            <color rgb="FF000000"/>
            <rFont val="Segoe UI"/>
            <charset val="1"/>
          </rPr>
          <t>11,11% ou 12,10%, conforme item 12.2 do Termo de Referência.</t>
        </r>
      </text>
    </comment>
  </commentList>
</comments>
</file>

<file path=xl/sharedStrings.xml><?xml version="1.0" encoding="utf-8"?>
<sst xmlns="http://schemas.openxmlformats.org/spreadsheetml/2006/main" count="492" uniqueCount="165">
  <si>
    <t>INSTRUÇÕES DE PREENCHIMENTO</t>
  </si>
  <si>
    <t>1) Antes de iniciar o preenchimento da planilha, o licitante deverá observar os itens 12 e 13 do Termo de Referência (Dados sobre a planilha de custos e conta vinculada)</t>
  </si>
  <si>
    <r>
      <rPr>
        <sz val="10"/>
        <rFont val="Arial"/>
        <family val="2"/>
        <charset val="1"/>
      </rPr>
      <t xml:space="preserve">2) Somente deverão ser preenchidos os campos em </t>
    </r>
    <r>
      <rPr>
        <b/>
        <u/>
        <sz val="10"/>
        <rFont val="Arial"/>
        <family val="2"/>
        <charset val="1"/>
      </rPr>
      <t>AMARELO</t>
    </r>
    <r>
      <rPr>
        <sz val="10"/>
        <rFont val="Arial"/>
        <family val="2"/>
        <charset val="1"/>
      </rPr>
      <t>, haja vista que para os demais itens as alíquotas já são conhecidas e estão em conformidade com a IN MPOG nº 05/2017.</t>
    </r>
  </si>
  <si>
    <t>PLANILHA DE CUSTO E FORMAÇÃO DE PREÇOS</t>
  </si>
  <si>
    <t xml:space="preserve">Número do Processo: </t>
  </si>
  <si>
    <t>PACS 035/2022</t>
  </si>
  <si>
    <t xml:space="preserve">Número da Licitação: </t>
  </si>
  <si>
    <t>Data do Pregão:</t>
  </si>
  <si>
    <t>Horário:</t>
  </si>
  <si>
    <t>Descrição do Serviço:</t>
  </si>
  <si>
    <t>TELEFONISTAS</t>
  </si>
  <si>
    <t>►</t>
  </si>
  <si>
    <t>Município (s)  da prestação de serviço</t>
  </si>
  <si>
    <t>Curitiba</t>
  </si>
  <si>
    <t>Número de meses de execução contratual:</t>
  </si>
  <si>
    <t>12 MESES</t>
  </si>
  <si>
    <t>Ano do Acordo, Convenção ou Dissídio Coletivo</t>
  </si>
  <si>
    <t>2022/2024</t>
  </si>
  <si>
    <t>Unidade de medida</t>
  </si>
  <si>
    <t>POSTO</t>
  </si>
  <si>
    <t>Quantidade total a contratar (em função da unidade de medida):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</si>
  <si>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Esta tabela poderá ser adaptada às características do serviço contratado, inclusive no que concerne às rubricas e suas respectivas provisões e/ou estimativas, desde que haja justificativa. 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As provisões constantes desta planilha poderão ser desnecessárias quando se tratar de determinados serviços que prescindam da dedicação exclusiva dos trabalhadores da contratada para com a Administração. </t>
    </r>
  </si>
  <si>
    <t>DADOS COMPLEMENTARES PARA COMPOSIÇÃO DOS CUSTOS REFERENTE À MÃO-DE-OBRA</t>
  </si>
  <si>
    <t>1ª Repactuação</t>
  </si>
  <si>
    <t>2ª Repactuação</t>
  </si>
  <si>
    <t>Salário Normativo da Categoria Profissional (44 horas semanais):</t>
  </si>
  <si>
    <t>Categoria profissional (vinculada a execução contratual)</t>
  </si>
  <si>
    <t>Data base da categoria</t>
  </si>
  <si>
    <t>Código Brasileiro de Ocupações - CBO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</si>
  <si>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Deverá ser elaborado um quadro para cada tipo de serviço.    </t>
    </r>
    <r>
      <rPr>
        <b/>
        <sz val="12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Nota 2: </t>
    </r>
    <r>
      <rPr>
        <sz val="12"/>
        <rFont val="Times New Roman"/>
        <family val="1"/>
        <charset val="1"/>
      </rPr>
      <t>A planilha será calculada considerando o valor mensal do empregado.</t>
    </r>
  </si>
  <si>
    <t xml:space="preserve">Módulo 01 – Composição da Remuneração </t>
  </si>
  <si>
    <t>VALOR</t>
  </si>
  <si>
    <t>A</t>
  </si>
  <si>
    <t>Salário Base: 30 horas semanais</t>
  </si>
  <si>
    <t>B</t>
  </si>
  <si>
    <t>Adicional de Periculosidade</t>
  </si>
  <si>
    <t>CLT art.s 193 e segs ;CF art. 7º XXIII</t>
  </si>
  <si>
    <t>C</t>
  </si>
  <si>
    <t>Adicional de Insalubridade</t>
  </si>
  <si>
    <t>CLT art. 189 e segs - CF art. 7º XXIII</t>
  </si>
  <si>
    <t>Base de cálculo: Salário mínimo ou piso da categoria (cfe. Definição da CCT)</t>
  </si>
  <si>
    <t>Mín. =10%  |  Méd. = 20%  |  Máx. = 40%</t>
  </si>
  <si>
    <t>D</t>
  </si>
  <si>
    <t>Adicional Noturno</t>
  </si>
  <si>
    <t>E</t>
  </si>
  <si>
    <t>Adicional de Hora Noturna reduzida</t>
  </si>
  <si>
    <t>G</t>
  </si>
  <si>
    <t xml:space="preserve">Outros: </t>
  </si>
  <si>
    <t>Valor da Remuneração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</si>
  <si>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O Módulo 1 refere-se ao valor mensal devido ao empregado pela prestação do serviço no período de 12 meses.
</t>
    </r>
    <r>
      <rPr>
        <b/>
        <sz val="12"/>
        <color rgb="FFC00000"/>
        <rFont val="Times New Roman"/>
        <family val="1"/>
        <charset val="1"/>
      </rPr>
      <t xml:space="preserve">Nota 2: </t>
    </r>
    <r>
      <rPr>
        <sz val="12"/>
        <color rgb="FFC00000"/>
        <rFont val="Times New Roman"/>
        <family val="1"/>
        <charset val="1"/>
      </rPr>
      <t>Para o empregado que labora a jornada 12x36, em caso da não concessão ou concessão parcial do intervalo intrajornada (§ 4º do art. 71 da CLT), o valor a ser pago será inserido na remuneração utilizando a alínea “G”.</t>
    </r>
    <r>
      <rPr>
        <b/>
        <sz val="12"/>
        <color rgb="FFC00000"/>
        <rFont val="Times New Roman"/>
        <family val="1"/>
        <charset val="1"/>
      </rPr>
      <t xml:space="preserve"> (revogado)
</t>
    </r>
    <r>
      <rPr>
        <b/>
        <sz val="12"/>
        <rFont val="Times New Roman"/>
        <family val="1"/>
        <charset val="1"/>
      </rPr>
      <t xml:space="preserve">          
</t>
    </r>
  </si>
  <si>
    <t>Módulo 2 – Encargos e benefícios anuais, mensais e diários</t>
  </si>
  <si>
    <r>
      <rPr>
        <b/>
        <sz val="12"/>
        <rFont val="Times New Roman"/>
        <family val="1"/>
        <charset val="1"/>
      </rPr>
      <t>Submódulo 2.1 – 13</t>
    </r>
    <r>
      <rPr>
        <b/>
        <vertAlign val="superscript"/>
        <sz val="12"/>
        <rFont val="Times New Roman"/>
        <family val="1"/>
        <charset val="1"/>
      </rPr>
      <t>o</t>
    </r>
    <r>
      <rPr>
        <b/>
        <sz val="12"/>
        <rFont val="Times New Roman"/>
        <family val="1"/>
        <charset val="1"/>
      </rPr>
      <t>. (décimo terceikro) salário, férias e adicional de férias</t>
    </r>
  </si>
  <si>
    <t>13º Salário</t>
  </si>
  <si>
    <t xml:space="preserve">Férias + Adicional de férias </t>
  </si>
  <si>
    <t>Total</t>
  </si>
  <si>
    <r>
      <rPr>
        <b/>
        <sz val="12"/>
        <rFont val="Times New Roman"/>
        <family val="1"/>
        <charset val="1"/>
      </rPr>
      <t xml:space="preserve">Alterou a Nota 1: </t>
    </r>
    <r>
      <rPr>
        <sz val="12"/>
        <rFont val="Times New Roman"/>
        <family val="1"/>
        <charset val="1"/>
      </rPr>
      <t xml:space="preserve">Como a planilha de custos e formação de preços é calculada mensalmente, provisiona-se proporcionalmente 1/12 (um doze avos) dos valores referentes a gratificação natalina, férias e adicional de férias.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O adicional de férias contido no Submódulo 2.1 corresponde a 1/3 (um terço) da remuneração que por sua vez é divido por 12 (doze) conforme Nota 1 acima.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1"/>
      </rPr>
      <t xml:space="preserve">Nota 3: </t>
    </r>
    <r>
      <rPr>
        <sz val="12"/>
        <rFont val="Times New Roman"/>
        <family val="1"/>
        <charset val="1"/>
      </rPr>
      <t>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</t>
    </r>
  </si>
  <si>
    <t>Submódulo 2.2 - Encargos Previdenciários (GPS), Fundo de Garantia por Tempo de Serviço (FGTS) e outras contribuições.</t>
  </si>
  <si>
    <t>INSS</t>
  </si>
  <si>
    <t>SESI ou SESC</t>
  </si>
  <si>
    <t>SENAI ou SENAC</t>
  </si>
  <si>
    <t>INCRA</t>
  </si>
  <si>
    <t>Salário educação</t>
  </si>
  <si>
    <t>F</t>
  </si>
  <si>
    <t>FGTS</t>
  </si>
  <si>
    <t>RAT</t>
  </si>
  <si>
    <t>FAP:</t>
  </si>
  <si>
    <t>H</t>
  </si>
  <si>
    <t>SEBRAE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</si>
  <si>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Os percentuais dos encargos previdenciários, do FGTS e demais contribuições são aqueles estabelecidos pela legislação vigente. 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O SAT a depender do grau de risco do serviço irá variar entre 1%, para risco leve, de 2%, para risco médio, e de 3% de risco grave. 
</t>
    </r>
    <r>
      <rPr>
        <b/>
        <sz val="12"/>
        <rFont val="Times New Roman"/>
        <family val="1"/>
        <charset val="1"/>
      </rPr>
      <t>Nota 3:</t>
    </r>
    <r>
      <rPr>
        <sz val="12"/>
        <rFont val="Times New Roman"/>
        <family val="1"/>
        <charset val="1"/>
      </rPr>
      <t xml:space="preserve"> Esses percentuais incidem sobre o Módulo 1, o Submódulo 2.1. </t>
    </r>
    <r>
      <rPr>
        <b/>
        <sz val="12"/>
        <color rgb="FFC00000"/>
        <rFont val="Times New Roman"/>
        <family val="1"/>
        <charset val="1"/>
      </rPr>
      <t xml:space="preserve">(NR)
</t>
    </r>
    <r>
      <rPr>
        <sz val="12"/>
        <rFont val="Times New Roman"/>
        <family val="1"/>
        <charset val="1"/>
      </rPr>
      <t xml:space="preserve"> </t>
    </r>
  </si>
  <si>
    <t>Submódulo 2.3 – Benefícios Mensais e Diários</t>
  </si>
  <si>
    <t>Transporte</t>
  </si>
  <si>
    <t>Dias Trabalhados</t>
  </si>
  <si>
    <t xml:space="preserve">VT: </t>
  </si>
  <si>
    <t>Desconto de 6% sobre o salário Base</t>
  </si>
  <si>
    <t>CTBA</t>
  </si>
  <si>
    <t>Auxílio Refeição/ Alimentação</t>
  </si>
  <si>
    <t>Desconto de 20% conforme § 1° da Clausula Décima Terceira do Acordo Coletivo</t>
  </si>
  <si>
    <t>Assistência Médica e Familiar</t>
  </si>
  <si>
    <t>Odontológico</t>
  </si>
  <si>
    <t>Fundo Indenização Aposentadoria por Invalidez</t>
  </si>
  <si>
    <t>Seguro de vida em grupo</t>
  </si>
  <si>
    <t>Beneficio Social Familiar</t>
  </si>
  <si>
    <t>Outros: Fundo de Formação Profissional</t>
  </si>
  <si>
    <t>I</t>
  </si>
  <si>
    <t>Outros: Auxílio alimentação Férias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</si>
  <si>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O valor informado deverá ser o custo real do benefício (descontado o valor eventualmente pago pelo empregado). 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Observar a previsão dos benefícios contidos em Acordos, Convenções e Dissídios Coletivos de Trabalho e atentar-se ao disposto no art. 6º desta Instrução Normativa. </t>
    </r>
  </si>
  <si>
    <t>Quadro resumo do Módulo 2 – Encargos e benefícios anuais, mensais e diário</t>
  </si>
  <si>
    <t>2.1</t>
  </si>
  <si>
    <r>
      <rPr>
        <sz val="12"/>
        <rFont val="Times New Roman"/>
        <family val="1"/>
        <charset val="1"/>
      </rPr>
      <t>13</t>
    </r>
    <r>
      <rPr>
        <vertAlign val="superscript"/>
        <sz val="12"/>
        <rFont val="Times New Roman"/>
        <family val="1"/>
        <charset val="1"/>
      </rPr>
      <t>o</t>
    </r>
    <r>
      <rPr>
        <sz val="12"/>
        <rFont val="Times New Roman"/>
        <family val="1"/>
        <charset val="1"/>
      </rPr>
      <t>. Salário, férias e adicional de férias</t>
    </r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</si>
  <si>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</si>
  <si>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</si>
  <si>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</si>
  <si>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</si>
  <si>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</si>
  <si>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</si>
  <si>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Aviso Prévio Indenizado</t>
  </si>
  <si>
    <t xml:space="preserve">Multa do FGTS e Contribuição Social sobre o Aviso Prévio Indenizado </t>
  </si>
  <si>
    <t>Aviso Prévio Trabalhado</t>
  </si>
  <si>
    <t>Incidência de GPS, FGTS e outras contribuições sobre o Aviso Prévio Trabalhado</t>
  </si>
  <si>
    <t xml:space="preserve">Multa do FGTS e Contribuição Social sobre o Aviso Prévio Trabalhado </t>
  </si>
  <si>
    <t>C+F não pode passar de 4, pois será retido valor que será retido na conta vinculada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</si>
  <si>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Os itens que contemplam o módulo 4 se referem ao custo dos dias trabalhados pelo repositor/substituto que por ventura venha cobrir o empregado nos casos de Ausências Legais (Submódulo 4.1) e/ou na Intrajornada (Submódulo 4.2), a depender da prestação do serviço. 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Haverá a incidência do Submódulo 2.2 sobre esse módulo. </t>
    </r>
  </si>
  <si>
    <t>Módulo 4 - Custo de Reposição do Profissional Ausente</t>
  </si>
  <si>
    <t xml:space="preserve">Submódulo 4.1: Substituto nas Ausências Legais </t>
  </si>
  <si>
    <t>Substituto na cobertura de Férias</t>
  </si>
  <si>
    <t>Substituto na Ausências Legais</t>
  </si>
  <si>
    <t>Substituto na Licença paternidade</t>
  </si>
  <si>
    <t>Ausência por acidente do trabalho</t>
  </si>
  <si>
    <t>Substituto na Afastamento Maternidade</t>
  </si>
  <si>
    <t>Outras</t>
  </si>
  <si>
    <t xml:space="preserve">Submódulo 4.2 – Substituto na Intrajornada </t>
  </si>
  <si>
    <t>Substituto na cobertura de Intervalo para repouso ou alimentação</t>
  </si>
  <si>
    <t>Quadro-Resumo do Módulo 4 - Custo de Reposição do Profissional Ausente</t>
  </si>
  <si>
    <t>4.1</t>
  </si>
  <si>
    <t xml:space="preserve">Substituto nas Ausências Legais </t>
  </si>
  <si>
    <t>4.2</t>
  </si>
  <si>
    <t xml:space="preserve">Substituto na Intrajornada </t>
  </si>
  <si>
    <t>Módulo 05 – Insumos Diversos</t>
  </si>
  <si>
    <t>Valor (R$)</t>
  </si>
  <si>
    <t>Uniformes (custo mensal por empregado)</t>
  </si>
  <si>
    <t xml:space="preserve">Equipamento </t>
  </si>
  <si>
    <t>(custo mensal por empregado)</t>
  </si>
  <si>
    <t xml:space="preserve">Material </t>
  </si>
  <si>
    <t>Outros (especificar)</t>
  </si>
  <si>
    <t>--</t>
  </si>
  <si>
    <t>Total de Insumos Diversos</t>
  </si>
  <si>
    <r>
      <rPr>
        <b/>
        <sz val="12"/>
        <rFont val="Times New Roman"/>
        <family val="1"/>
        <charset val="1"/>
      </rPr>
      <t xml:space="preserve">Nota: </t>
    </r>
    <r>
      <rPr>
        <sz val="12"/>
        <rFont val="Times New Roman"/>
        <family val="1"/>
        <charset val="1"/>
      </rPr>
      <t xml:space="preserve">Valores mensais por empregado. 
</t>
    </r>
  </si>
  <si>
    <t>Módulo 06 – Custos Indireto, Lucros e Tributos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</si>
  <si>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</si>
  <si>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</si>
  <si>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</si>
  <si>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</si>
  <si>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</si>
  <si>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</si>
  <si>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</si>
  <si>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>CPRB</t>
  </si>
  <si>
    <t xml:space="preserve">Tributos Municipais </t>
  </si>
  <si>
    <t>ISSQN:</t>
  </si>
  <si>
    <t>Total de Custos Indireto, Lucros e Tributos</t>
  </si>
  <si>
    <r>
      <rPr>
        <b/>
        <sz val="12"/>
        <rFont val="Times New Roman"/>
        <family val="1"/>
        <charset val="1"/>
      </rPr>
      <t xml:space="preserve">Nota 1: </t>
    </r>
    <r>
      <rPr>
        <sz val="12"/>
        <rFont val="Times New Roman"/>
        <family val="1"/>
        <charset val="1"/>
      </rPr>
      <t xml:space="preserve">Custos Indiretos, Tributos e Lucro por empregado. 
</t>
    </r>
    <r>
      <rPr>
        <b/>
        <sz val="12"/>
        <rFont val="Times New Roman"/>
        <family val="1"/>
        <charset val="1"/>
      </rPr>
      <t xml:space="preserve">Nota 2: </t>
    </r>
    <r>
      <rPr>
        <sz val="12"/>
        <rFont val="Times New Roman"/>
        <family val="1"/>
        <charset val="1"/>
      </rPr>
      <t xml:space="preserve">O valor referente a tributos é obtido aplicando-se o percentual sobre o valor do faturamento. </t>
    </r>
  </si>
  <si>
    <t>QUADRO RESUMO DO CUSTO POR EMPREGADO</t>
  </si>
  <si>
    <t>Mão-de-obra vinculada à execução contratual (valor por empregado)</t>
  </si>
  <si>
    <t xml:space="preserve">MÓDULO 01 – Composição da Remuneração </t>
  </si>
  <si>
    <t>MÓDULO 02 –Encargos e benefícios anuais, mensais e diários</t>
  </si>
  <si>
    <t>MÓDULO 03 – Provisão para rescisao</t>
  </si>
  <si>
    <t>MÓDULO 04 – Custo de reposiçao do profissional ausente</t>
  </si>
  <si>
    <t>MÓDULO 05 – Insumos diversos</t>
  </si>
  <si>
    <t>Subtotal (A+B+C+D+E)</t>
  </si>
  <si>
    <t>MÓDULO 06 –  Custos Indireto, Lucros e Tributos</t>
  </si>
  <si>
    <t>Valor total proposto por empregado</t>
  </si>
  <si>
    <t>3 – QUADRO RESUMO  – VALOR MENSAL DOS SERVIÇOS</t>
  </si>
  <si>
    <t>Tipo de serviço
(A)</t>
  </si>
  <si>
    <t>Valor proposto por empregado
(B)</t>
  </si>
  <si>
    <t>Empregados por posto
(C)</t>
  </si>
  <si>
    <t>Valor  proposta por posto
(D) = (B) x (C)</t>
  </si>
  <si>
    <t>Qtde de postos
(E)</t>
  </si>
  <si>
    <t>Valor total do serviço
(F) = (D) x (E)</t>
  </si>
  <si>
    <t>Valor total do serviço</t>
  </si>
  <si>
    <t>Telefonista 30 Horas</t>
  </si>
  <si>
    <t xml:space="preserve"> Valor Mensal dos Serviços</t>
  </si>
  <si>
    <t>Valor Anual dos Serviços</t>
  </si>
  <si>
    <t>Fator K</t>
  </si>
  <si>
    <t>Salário Base: 25 horas semanais</t>
  </si>
  <si>
    <t>Telefonista 25 Horas</t>
  </si>
  <si>
    <t>3) Confira ATENTAMENTE se está preenchendo a planilha de trabalho de 25h semanais e de 30h semanais.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</si>
</sst>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 &quot;* #,##0.00_-;&quot;-R$ &quot;* #,##0.00_-;_-&quot;R$ &quot;* \-??_-;_-@_-"/>
    <numFmt numFmtId="165" formatCode="d/m/yyyy"/>
    <numFmt numFmtId="166" formatCode="[$R$-416]\ #,##0.00;[Red]\-[$R$-416]\ #,##0.00"/>
    <numFmt numFmtId="167" formatCode="mm/yy"/>
    <numFmt numFmtId="168" formatCode="0.00000"/>
    <numFmt numFmtId="169" formatCode="&quot; R$ &quot;#,##0.00\ ;&quot; R$ (&quot;#,##0.00\);&quot; R$ -&quot;#\ ;@\ "/>
    <numFmt numFmtId="170" formatCode="00"/>
  </numFmts>
  <fonts count="20" x14ac:knownFonts="1"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FFFF"/>
      <name val="Times New Roman"/>
      <family val="1"/>
      <charset val="1"/>
    </font>
    <font>
      <b/>
      <sz val="12"/>
      <color rgb="FF0084D1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C00000"/>
      <name val="Times New Roman"/>
      <family val="1"/>
      <charset val="1"/>
    </font>
    <font>
      <sz val="12"/>
      <color rgb="FFC00000"/>
      <name val="Times New Roman"/>
      <family val="1"/>
      <charset val="1"/>
    </font>
    <font>
      <b/>
      <vertAlign val="superscript"/>
      <sz val="12"/>
      <name val="Times New Roman"/>
      <family val="1"/>
      <charset val="1"/>
    </font>
    <font>
      <vertAlign val="superscript"/>
      <sz val="12"/>
      <name val="Times New Roman"/>
      <family val="1"/>
      <charset val="1"/>
    </font>
    <font>
      <i/>
      <sz val="12"/>
      <color rgb="FF0084D1"/>
      <name val="Times New Roman"/>
      <family val="1"/>
      <charset val="1"/>
    </font>
    <font>
      <vertAlign val="superscript"/>
      <sz val="10"/>
      <name val="Arial"/>
      <family val="2"/>
      <charset val="1"/>
    </font>
    <font>
      <sz val="9"/>
      <color rgb="FF000000"/>
      <name val="Segoe UI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/>
      <top/>
      <bottom/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/>
      <diagonal/>
    </border>
    <border>
      <left style="thin">
        <color auto="1"/>
      </left>
      <right style="double">
        <color rgb="FF004586"/>
      </right>
      <top style="double">
        <color rgb="FF004586"/>
      </top>
      <bottom/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/>
      <top style="double">
        <color rgb="FF00458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/>
      <bottom style="double">
        <color rgb="FF004586"/>
      </bottom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0" borderId="0"/>
    <xf numFmtId="0" fontId="1" fillId="0" borderId="0"/>
  </cellStyleXfs>
  <cellXfs count="142">
    <xf numFmtId="0" fontId="0" fillId="0" borderId="0" xfId="0"/>
    <xf numFmtId="0" fontId="5" fillId="2" borderId="12" xfId="0" applyFont="1" applyFill="1" applyBorder="1" applyAlignment="1">
      <alignment horizontal="center" vertical="center"/>
    </xf>
    <xf numFmtId="9" fontId="11" fillId="0" borderId="19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vertical="center"/>
      <protection locked="0"/>
    </xf>
    <xf numFmtId="165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 vertical="center"/>
    </xf>
    <xf numFmtId="167" fontId="10" fillId="3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166" fontId="10" fillId="0" borderId="2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0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/>
    </xf>
    <xf numFmtId="10" fontId="5" fillId="2" borderId="15" xfId="0" applyNumberFormat="1" applyFont="1" applyFill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10" fontId="10" fillId="4" borderId="29" xfId="0" applyNumberFormat="1" applyFont="1" applyFill="1" applyBorder="1" applyAlignment="1" applyProtection="1">
      <alignment horizontal="center" vertical="center"/>
      <protection locked="0"/>
    </xf>
    <xf numFmtId="9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right" vertical="center"/>
    </xf>
    <xf numFmtId="10" fontId="10" fillId="0" borderId="15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9" fontId="4" fillId="3" borderId="15" xfId="0" applyNumberFormat="1" applyFont="1" applyFill="1" applyBorder="1" applyAlignment="1">
      <alignment horizontal="center" vertical="center"/>
    </xf>
    <xf numFmtId="10" fontId="10" fillId="4" borderId="2" xfId="0" applyNumberFormat="1" applyFont="1" applyFill="1" applyBorder="1" applyAlignment="1" applyProtection="1">
      <alignment horizontal="center" vertical="center"/>
      <protection locked="0"/>
    </xf>
    <xf numFmtId="10" fontId="5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4" fillId="0" borderId="1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4" fillId="4" borderId="2" xfId="0" applyNumberFormat="1" applyFont="1" applyFill="1" applyBorder="1" applyAlignment="1" applyProtection="1">
      <alignment horizontal="center" vertical="center"/>
      <protection locked="0"/>
    </xf>
    <xf numFmtId="166" fontId="10" fillId="4" borderId="2" xfId="0" applyNumberFormat="1" applyFont="1" applyFill="1" applyBorder="1" applyAlignment="1" applyProtection="1">
      <alignment horizontal="center" vertical="center"/>
      <protection locked="0"/>
    </xf>
    <xf numFmtId="166" fontId="8" fillId="2" borderId="2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10" fontId="10" fillId="4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/>
    </xf>
    <xf numFmtId="169" fontId="5" fillId="2" borderId="6" xfId="0" applyNumberFormat="1" applyFont="1" applyFill="1" applyBorder="1" applyAlignment="1">
      <alignment horizontal="center" vertical="center"/>
    </xf>
    <xf numFmtId="169" fontId="5" fillId="2" borderId="3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3" borderId="20" xfId="0" applyFont="1" applyFill="1" applyBorder="1" applyAlignment="1">
      <alignment horizontal="left" vertical="center"/>
    </xf>
    <xf numFmtId="166" fontId="10" fillId="0" borderId="2" xfId="0" applyNumberFormat="1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0" fillId="0" borderId="26" xfId="0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168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0" fontId="8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69" fontId="4" fillId="0" borderId="8" xfId="0" applyNumberFormat="1" applyFont="1" applyBorder="1" applyAlignment="1">
      <alignment horizontal="center" vertical="center"/>
    </xf>
    <xf numFmtId="170" fontId="4" fillId="0" borderId="8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</cellXfs>
  <cellStyles count="4">
    <cellStyle name="Moeda 2" xfId="1"/>
    <cellStyle name="Normal" xfId="0" builtinId="0"/>
    <cellStyle name="Normal 2 3" xfId="2"/>
    <cellStyle name="Normal 3" xfId="3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zoomScaleNormal="100" workbookViewId="0">
      <selection activeCell="A5" sqref="A5"/>
    </sheetView>
  </sheetViews>
  <sheetFormatPr defaultColWidth="8.7109375" defaultRowHeight="12.75" x14ac:dyDescent="0.2"/>
  <cols>
    <col min="1" max="1" width="155.5703125" customWidth="1"/>
  </cols>
  <sheetData>
    <row r="1" spans="1:1" x14ac:dyDescent="0.2">
      <c r="A1" s="15" t="s">
        <v>0</v>
      </c>
    </row>
    <row r="2" spans="1:1" x14ac:dyDescent="0.2">
      <c r="A2" s="16"/>
    </row>
    <row r="3" spans="1:1" x14ac:dyDescent="0.2">
      <c r="A3" s="16" t="s">
        <v>1</v>
      </c>
    </row>
    <row r="4" spans="1:1" x14ac:dyDescent="0.2">
      <c r="A4" s="16" t="s">
        <v>2</v>
      </c>
    </row>
    <row r="5" spans="1:1" x14ac:dyDescent="0.2">
      <c r="A5" s="16" t="s">
        <v>164</v>
      </c>
    </row>
  </sheetData>
  <pageMargins left="0.51180555555555596" right="0.51180555555555596" top="0.78749999999999998" bottom="0.78749999999999998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48561"/>
  <sheetViews>
    <sheetView topLeftCell="A83" zoomScale="90" zoomScaleNormal="90" workbookViewId="0">
      <selection activeCell="K144" sqref="K144"/>
    </sheetView>
  </sheetViews>
  <sheetFormatPr defaultColWidth="12.42578125" defaultRowHeight="15.75" x14ac:dyDescent="0.2"/>
  <cols>
    <col min="1" max="6" width="12.42578125" style="17"/>
    <col min="7" max="7" width="14.5703125" style="17" customWidth="1"/>
    <col min="8" max="9" width="12.42578125" style="17"/>
    <col min="10" max="10" width="15.140625" style="17" customWidth="1"/>
    <col min="11" max="11" width="18.140625" style="17" customWidth="1"/>
    <col min="12" max="12" width="27.28515625" style="17" customWidth="1"/>
    <col min="13" max="13" width="24" style="17" customWidth="1"/>
    <col min="14" max="254" width="12.42578125" style="17"/>
    <col min="1023" max="1024" width="8.7109375" customWidth="1"/>
  </cols>
  <sheetData>
    <row r="1" spans="1:13" ht="21.75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9"/>
      <c r="K1" s="20"/>
    </row>
    <row r="2" spans="1:13" ht="21.75" customHeight="1" x14ac:dyDescent="0.2">
      <c r="A2" s="13" t="s">
        <v>4</v>
      </c>
      <c r="B2" s="13"/>
      <c r="C2" s="13"/>
      <c r="D2" s="12" t="s">
        <v>5</v>
      </c>
      <c r="E2" s="12"/>
      <c r="F2" s="12"/>
      <c r="G2" s="12"/>
      <c r="H2" s="12"/>
      <c r="I2" s="12"/>
      <c r="J2" s="22"/>
      <c r="K2" s="23"/>
    </row>
    <row r="3" spans="1:13" ht="21.75" customHeight="1" x14ac:dyDescent="0.2">
      <c r="A3" s="13" t="s">
        <v>6</v>
      </c>
      <c r="B3" s="13"/>
      <c r="C3" s="13"/>
      <c r="D3" s="11"/>
      <c r="E3" s="11"/>
      <c r="F3" s="11"/>
      <c r="G3" s="11"/>
      <c r="H3" s="11"/>
      <c r="I3" s="11"/>
      <c r="J3" s="22"/>
      <c r="K3" s="23"/>
    </row>
    <row r="4" spans="1:13" ht="21.75" customHeight="1" x14ac:dyDescent="0.2">
      <c r="A4" s="13" t="s">
        <v>7</v>
      </c>
      <c r="B4" s="13"/>
      <c r="C4" s="13"/>
      <c r="D4" s="10"/>
      <c r="E4" s="10"/>
      <c r="F4" s="10"/>
      <c r="G4" s="24" t="s">
        <v>8</v>
      </c>
      <c r="H4" s="9"/>
      <c r="I4" s="9"/>
      <c r="J4" s="22"/>
      <c r="K4" s="23"/>
    </row>
    <row r="5" spans="1:13" ht="21.75" customHeight="1" x14ac:dyDescent="0.2">
      <c r="A5" s="8" t="s">
        <v>9</v>
      </c>
      <c r="B5" s="8"/>
      <c r="C5" s="8"/>
      <c r="D5" s="7" t="s">
        <v>10</v>
      </c>
      <c r="E5" s="7"/>
      <c r="F5" s="7"/>
      <c r="G5" s="7"/>
      <c r="H5" s="7"/>
      <c r="I5" s="7"/>
      <c r="J5" s="25"/>
      <c r="K5" s="26"/>
    </row>
    <row r="6" spans="1:13" ht="21.75" customHeight="1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3" ht="21.75" customHeight="1" x14ac:dyDescent="0.2">
      <c r="A7" s="30" t="s">
        <v>11</v>
      </c>
      <c r="B7" s="6" t="s">
        <v>12</v>
      </c>
      <c r="C7" s="6"/>
      <c r="D7" s="6"/>
      <c r="E7" s="6"/>
      <c r="F7" s="5" t="s">
        <v>13</v>
      </c>
      <c r="G7" s="5"/>
      <c r="H7" s="5"/>
      <c r="I7" s="5"/>
      <c r="J7" s="5"/>
      <c r="K7" s="5"/>
    </row>
    <row r="8" spans="1:13" ht="21.75" customHeight="1" x14ac:dyDescent="0.2">
      <c r="A8" s="30" t="s">
        <v>11</v>
      </c>
      <c r="B8" s="31" t="s">
        <v>14</v>
      </c>
      <c r="C8" s="31"/>
      <c r="D8" s="31"/>
      <c r="E8" s="31"/>
      <c r="F8" s="32" t="s">
        <v>15</v>
      </c>
      <c r="G8" s="31"/>
      <c r="H8" s="31"/>
      <c r="I8" s="31"/>
      <c r="J8" s="31"/>
      <c r="K8" s="33"/>
    </row>
    <row r="9" spans="1:13" ht="21.75" customHeight="1" x14ac:dyDescent="0.2">
      <c r="A9" s="30" t="s">
        <v>11</v>
      </c>
      <c r="B9" s="34" t="s">
        <v>16</v>
      </c>
      <c r="C9" s="34"/>
      <c r="D9" s="34"/>
      <c r="E9" s="34"/>
      <c r="F9" s="35" t="s">
        <v>17</v>
      </c>
      <c r="G9" s="34"/>
      <c r="H9" s="34"/>
      <c r="I9" s="34"/>
      <c r="J9" s="34"/>
      <c r="K9" s="36"/>
    </row>
    <row r="10" spans="1:13" ht="21.75" customHeight="1" x14ac:dyDescent="0.2">
      <c r="A10" s="30" t="s">
        <v>11</v>
      </c>
      <c r="B10" s="34" t="s">
        <v>18</v>
      </c>
      <c r="C10" s="34"/>
      <c r="D10" s="34"/>
      <c r="E10" s="34"/>
      <c r="F10" s="35" t="s">
        <v>19</v>
      </c>
      <c r="G10" s="34"/>
      <c r="H10" s="34"/>
      <c r="I10" s="34"/>
      <c r="J10" s="34"/>
      <c r="K10" s="36"/>
    </row>
    <row r="11" spans="1:13" ht="21.75" customHeight="1" x14ac:dyDescent="0.2">
      <c r="A11" s="30" t="s">
        <v>11</v>
      </c>
      <c r="B11" s="34" t="s">
        <v>20</v>
      </c>
      <c r="C11" s="34"/>
      <c r="D11" s="34"/>
      <c r="E11" s="34"/>
      <c r="F11" s="34"/>
      <c r="G11" s="35">
        <v>1</v>
      </c>
      <c r="H11" s="34"/>
      <c r="I11" s="34"/>
      <c r="J11" s="34"/>
      <c r="K11" s="37"/>
    </row>
    <row r="12" spans="1:13" ht="21.75" customHeight="1" x14ac:dyDescent="0.2">
      <c r="A12" s="4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ht="21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ht="21.75" customHeight="1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8" t="s">
        <v>23</v>
      </c>
      <c r="M15" s="18" t="s">
        <v>24</v>
      </c>
    </row>
    <row r="16" spans="1:13" ht="21.75" customHeight="1" x14ac:dyDescent="0.2">
      <c r="A16" s="38">
        <v>1</v>
      </c>
      <c r="B16" s="34" t="s">
        <v>25</v>
      </c>
      <c r="C16" s="34"/>
      <c r="D16" s="34"/>
      <c r="E16" s="34"/>
      <c r="F16" s="34"/>
      <c r="G16" s="34"/>
      <c r="H16" s="34"/>
      <c r="I16" s="34"/>
      <c r="J16" s="34"/>
      <c r="K16" s="39">
        <v>1565.6</v>
      </c>
      <c r="L16" s="40"/>
      <c r="M16" s="40"/>
    </row>
    <row r="17" spans="1:13" ht="21.75" customHeight="1" x14ac:dyDescent="0.2">
      <c r="A17" s="38">
        <v>2</v>
      </c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41"/>
      <c r="L17" s="42"/>
      <c r="M17" s="42"/>
    </row>
    <row r="18" spans="1:13" ht="21.75" customHeight="1" x14ac:dyDescent="0.2">
      <c r="A18" s="38">
        <v>3</v>
      </c>
      <c r="B18" s="34" t="s">
        <v>27</v>
      </c>
      <c r="C18" s="34"/>
      <c r="D18" s="34"/>
      <c r="E18" s="34"/>
      <c r="F18" s="34"/>
      <c r="G18" s="34"/>
      <c r="H18" s="34"/>
      <c r="I18" s="34"/>
      <c r="J18" s="34"/>
      <c r="K18" s="43"/>
      <c r="L18" s="44"/>
      <c r="M18" s="44"/>
    </row>
    <row r="19" spans="1:13" ht="21.75" customHeight="1" x14ac:dyDescent="0.2">
      <c r="A19" s="45">
        <v>4</v>
      </c>
      <c r="B19" s="3" t="s">
        <v>28</v>
      </c>
      <c r="C19" s="3"/>
      <c r="D19" s="3"/>
      <c r="E19" s="3"/>
      <c r="F19" s="3"/>
      <c r="G19" s="3"/>
      <c r="H19" s="3"/>
      <c r="I19" s="3"/>
      <c r="J19" s="3"/>
      <c r="K19" s="46"/>
      <c r="L19" s="47"/>
      <c r="M19" s="47"/>
    </row>
    <row r="20" spans="1:13" ht="21.75" customHeight="1" x14ac:dyDescent="0.2">
      <c r="A20" s="4" t="s">
        <v>29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 ht="19.149999999999999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ht="21.6" hidden="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21.75" customHeight="1" x14ac:dyDescent="0.2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8" t="s">
        <v>31</v>
      </c>
      <c r="L23" s="18" t="s">
        <v>23</v>
      </c>
      <c r="M23" s="18" t="s">
        <v>24</v>
      </c>
    </row>
    <row r="24" spans="1:13" ht="21.75" customHeight="1" x14ac:dyDescent="0.2">
      <c r="A24" s="38" t="s">
        <v>32</v>
      </c>
      <c r="B24" s="34" t="s">
        <v>33</v>
      </c>
      <c r="C24" s="34"/>
      <c r="D24" s="34"/>
      <c r="E24" s="34"/>
      <c r="F24" s="34"/>
      <c r="G24" s="34"/>
      <c r="H24" s="34"/>
      <c r="I24" s="34"/>
      <c r="J24" s="48"/>
      <c r="K24" s="49">
        <f>K16/36*30</f>
        <v>1304.6666666666665</v>
      </c>
      <c r="L24" s="49"/>
      <c r="M24" s="49"/>
    </row>
    <row r="25" spans="1:13" ht="21.75" customHeight="1" x14ac:dyDescent="0.2">
      <c r="A25" s="50" t="s">
        <v>34</v>
      </c>
      <c r="B25" s="51" t="s">
        <v>35</v>
      </c>
      <c r="C25" s="51"/>
      <c r="D25" s="51"/>
      <c r="E25" s="52" t="s">
        <v>36</v>
      </c>
      <c r="F25" s="52"/>
      <c r="G25" s="51"/>
      <c r="H25" s="2">
        <v>0</v>
      </c>
      <c r="I25" s="2"/>
      <c r="J25" s="2"/>
      <c r="K25" s="49">
        <f>K24*H25</f>
        <v>0</v>
      </c>
      <c r="L25" s="49"/>
      <c r="M25" s="49"/>
    </row>
    <row r="26" spans="1:13" ht="27.75" customHeight="1" x14ac:dyDescent="0.2">
      <c r="A26" s="1" t="s">
        <v>37</v>
      </c>
      <c r="B26" s="101" t="s">
        <v>38</v>
      </c>
      <c r="C26" s="101"/>
      <c r="D26" s="101"/>
      <c r="E26" s="53" t="s">
        <v>39</v>
      </c>
      <c r="F26" s="52"/>
      <c r="G26" s="51"/>
      <c r="H26" s="51"/>
      <c r="I26" s="51"/>
      <c r="J26" s="54"/>
      <c r="K26" s="102">
        <v>0</v>
      </c>
      <c r="L26" s="49"/>
      <c r="M26" s="49"/>
    </row>
    <row r="27" spans="1:13" ht="63" customHeight="1" x14ac:dyDescent="0.2">
      <c r="A27" s="1"/>
      <c r="B27" s="101"/>
      <c r="C27" s="101"/>
      <c r="D27" s="101"/>
      <c r="E27" s="103" t="s">
        <v>40</v>
      </c>
      <c r="F27" s="103"/>
      <c r="G27" s="55"/>
      <c r="H27" s="56" t="s">
        <v>41</v>
      </c>
      <c r="I27" s="57"/>
      <c r="J27" s="48"/>
      <c r="K27" s="102"/>
      <c r="L27" s="49"/>
      <c r="M27" s="49"/>
    </row>
    <row r="28" spans="1:13" ht="21.75" customHeight="1" x14ac:dyDescent="0.2">
      <c r="A28" s="58" t="s">
        <v>42</v>
      </c>
      <c r="B28" s="104" t="s">
        <v>43</v>
      </c>
      <c r="C28" s="104"/>
      <c r="D28" s="104"/>
      <c r="E28" s="104"/>
      <c r="F28" s="104"/>
      <c r="G28" s="104"/>
      <c r="H28" s="104"/>
      <c r="I28" s="104"/>
      <c r="J28" s="104"/>
      <c r="K28" s="49">
        <v>0</v>
      </c>
      <c r="L28" s="49"/>
      <c r="M28" s="49"/>
    </row>
    <row r="29" spans="1:13" ht="21.75" customHeight="1" x14ac:dyDescent="0.2">
      <c r="A29" s="38" t="s">
        <v>44</v>
      </c>
      <c r="B29" s="105" t="s">
        <v>45</v>
      </c>
      <c r="C29" s="105"/>
      <c r="D29" s="105"/>
      <c r="E29" s="105"/>
      <c r="F29" s="105"/>
      <c r="G29" s="105"/>
      <c r="H29" s="105"/>
      <c r="I29" s="105"/>
      <c r="J29" s="105"/>
      <c r="K29" s="49">
        <v>0</v>
      </c>
      <c r="L29" s="49"/>
      <c r="M29" s="49"/>
    </row>
    <row r="30" spans="1:13" ht="21.75" customHeight="1" x14ac:dyDescent="0.2">
      <c r="A30" s="38" t="s">
        <v>46</v>
      </c>
      <c r="B30" s="106" t="s">
        <v>47</v>
      </c>
      <c r="C30" s="106"/>
      <c r="D30" s="106"/>
      <c r="E30" s="106"/>
      <c r="F30" s="106"/>
      <c r="G30" s="106"/>
      <c r="H30" s="106"/>
      <c r="I30" s="106"/>
      <c r="J30" s="106"/>
      <c r="K30" s="49">
        <v>0</v>
      </c>
      <c r="L30" s="49"/>
      <c r="M30" s="49"/>
    </row>
    <row r="31" spans="1:13" ht="21.6" hidden="1" customHeight="1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59"/>
      <c r="M31" s="59"/>
    </row>
    <row r="32" spans="1:13" ht="21.75" customHeight="1" x14ac:dyDescent="0.2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60">
        <f>SUM(K24:K30)</f>
        <v>1304.6666666666665</v>
      </c>
      <c r="L32" s="60"/>
      <c r="M32" s="60"/>
    </row>
    <row r="33" spans="1:13" ht="21.75" customHeight="1" x14ac:dyDescent="0.2">
      <c r="A33" s="108" t="s">
        <v>49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3" ht="32.450000000000003" customHeight="1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3" ht="21.75" customHeight="1" x14ac:dyDescent="0.2">
      <c r="A35" s="14" t="s">
        <v>50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0"/>
      <c r="M35" s="60"/>
    </row>
    <row r="36" spans="1:13" ht="21.75" customHeight="1" x14ac:dyDescent="0.2">
      <c r="A36" s="14" t="s">
        <v>51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 t="s">
        <v>23</v>
      </c>
      <c r="M36" s="18" t="s">
        <v>24</v>
      </c>
    </row>
    <row r="37" spans="1:13" ht="21.75" customHeight="1" x14ac:dyDescent="0.2">
      <c r="A37" s="61" t="s">
        <v>32</v>
      </c>
      <c r="B37" s="109" t="s">
        <v>52</v>
      </c>
      <c r="C37" s="109"/>
      <c r="D37" s="109"/>
      <c r="E37" s="109"/>
      <c r="F37" s="109"/>
      <c r="G37" s="109"/>
      <c r="H37" s="109"/>
      <c r="I37" s="109"/>
      <c r="J37" s="62">
        <v>8.3299999999999999E-2</v>
      </c>
      <c r="K37" s="63">
        <f>$K$32*J37</f>
        <v>108.67873333333333</v>
      </c>
      <c r="L37" s="63"/>
      <c r="M37" s="63"/>
    </row>
    <row r="38" spans="1:13" ht="21.75" customHeight="1" x14ac:dyDescent="0.2">
      <c r="A38" s="61" t="s">
        <v>34</v>
      </c>
      <c r="B38" s="109" t="s">
        <v>53</v>
      </c>
      <c r="C38" s="109"/>
      <c r="D38" s="109"/>
      <c r="E38" s="109"/>
      <c r="F38" s="109"/>
      <c r="G38" s="109"/>
      <c r="H38" s="109"/>
      <c r="I38" s="109"/>
      <c r="J38" s="64">
        <v>0</v>
      </c>
      <c r="K38" s="63">
        <f>$K$32*J38</f>
        <v>0</v>
      </c>
      <c r="L38" s="63"/>
      <c r="M38" s="63"/>
    </row>
    <row r="39" spans="1:13" ht="21.75" customHeight="1" x14ac:dyDescent="0.2">
      <c r="A39" s="65"/>
      <c r="B39" s="110" t="s">
        <v>54</v>
      </c>
      <c r="C39" s="110"/>
      <c r="D39" s="110"/>
      <c r="E39" s="110"/>
      <c r="F39" s="110"/>
      <c r="G39" s="110"/>
      <c r="H39" s="110"/>
      <c r="I39" s="110"/>
      <c r="J39" s="66">
        <f>J37+J38</f>
        <v>8.3299999999999999E-2</v>
      </c>
      <c r="K39" s="60">
        <f>SUM(K37:K38)</f>
        <v>108.67873333333333</v>
      </c>
      <c r="L39" s="60"/>
      <c r="M39" s="60"/>
    </row>
    <row r="40" spans="1:13" ht="21.75" customHeight="1" x14ac:dyDescent="0.2">
      <c r="A40" s="108" t="s">
        <v>55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3" ht="90.6" customHeight="1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3" ht="21.75" customHeight="1" x14ac:dyDescent="0.2">
      <c r="A42" s="14" t="s">
        <v>56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 t="s">
        <v>23</v>
      </c>
      <c r="M42" s="18" t="s">
        <v>24</v>
      </c>
    </row>
    <row r="43" spans="1:13" ht="21.75" customHeight="1" x14ac:dyDescent="0.2">
      <c r="A43" s="38" t="s">
        <v>32</v>
      </c>
      <c r="B43" s="111" t="s">
        <v>57</v>
      </c>
      <c r="C43" s="111"/>
      <c r="D43" s="111"/>
      <c r="E43" s="111"/>
      <c r="F43" s="111"/>
      <c r="G43" s="111"/>
      <c r="H43" s="111"/>
      <c r="I43" s="111"/>
      <c r="J43" s="67">
        <v>0.2</v>
      </c>
      <c r="K43" s="49">
        <f t="shared" ref="K43:K50" si="0">($K$32+$K$39)*J43</f>
        <v>282.66908000000001</v>
      </c>
      <c r="L43" s="49"/>
      <c r="M43" s="49"/>
    </row>
    <row r="44" spans="1:13" ht="21.75" customHeight="1" x14ac:dyDescent="0.2">
      <c r="A44" s="38" t="s">
        <v>34</v>
      </c>
      <c r="B44" s="111" t="s">
        <v>58</v>
      </c>
      <c r="C44" s="111"/>
      <c r="D44" s="111"/>
      <c r="E44" s="111"/>
      <c r="F44" s="111"/>
      <c r="G44" s="111"/>
      <c r="H44" s="111"/>
      <c r="I44" s="111"/>
      <c r="J44" s="68">
        <v>0</v>
      </c>
      <c r="K44" s="49">
        <f t="shared" si="0"/>
        <v>0</v>
      </c>
      <c r="L44" s="49"/>
      <c r="M44" s="49"/>
    </row>
    <row r="45" spans="1:13" ht="21.75" customHeight="1" x14ac:dyDescent="0.2">
      <c r="A45" s="38" t="s">
        <v>37</v>
      </c>
      <c r="B45" s="111" t="s">
        <v>59</v>
      </c>
      <c r="C45" s="111"/>
      <c r="D45" s="111"/>
      <c r="E45" s="111"/>
      <c r="F45" s="111"/>
      <c r="G45" s="111"/>
      <c r="H45" s="111"/>
      <c r="I45" s="111"/>
      <c r="J45" s="68">
        <v>0</v>
      </c>
      <c r="K45" s="49">
        <f t="shared" si="0"/>
        <v>0</v>
      </c>
      <c r="L45" s="49"/>
      <c r="M45" s="49"/>
    </row>
    <row r="46" spans="1:13" ht="21.75" customHeight="1" x14ac:dyDescent="0.2">
      <c r="A46" s="38" t="s">
        <v>42</v>
      </c>
      <c r="B46" s="111" t="s">
        <v>60</v>
      </c>
      <c r="C46" s="111"/>
      <c r="D46" s="111"/>
      <c r="E46" s="111"/>
      <c r="F46" s="111"/>
      <c r="G46" s="111"/>
      <c r="H46" s="111"/>
      <c r="I46" s="111"/>
      <c r="J46" s="68">
        <v>0</v>
      </c>
      <c r="K46" s="49">
        <f t="shared" si="0"/>
        <v>0</v>
      </c>
      <c r="L46" s="49"/>
      <c r="M46" s="49"/>
    </row>
    <row r="47" spans="1:13" ht="21.75" customHeight="1" x14ac:dyDescent="0.2">
      <c r="A47" s="38" t="s">
        <v>44</v>
      </c>
      <c r="B47" s="111" t="s">
        <v>61</v>
      </c>
      <c r="C47" s="111"/>
      <c r="D47" s="111"/>
      <c r="E47" s="111"/>
      <c r="F47" s="111"/>
      <c r="G47" s="111"/>
      <c r="H47" s="111"/>
      <c r="I47" s="111"/>
      <c r="J47" s="68">
        <v>0</v>
      </c>
      <c r="K47" s="49">
        <f t="shared" si="0"/>
        <v>0</v>
      </c>
      <c r="L47" s="49"/>
      <c r="M47" s="49"/>
    </row>
    <row r="48" spans="1:13" ht="21.75" customHeight="1" x14ac:dyDescent="0.2">
      <c r="A48" s="38" t="s">
        <v>62</v>
      </c>
      <c r="B48" s="111" t="s">
        <v>63</v>
      </c>
      <c r="C48" s="111"/>
      <c r="D48" s="111"/>
      <c r="E48" s="111"/>
      <c r="F48" s="111"/>
      <c r="G48" s="111"/>
      <c r="H48" s="111"/>
      <c r="I48" s="111"/>
      <c r="J48" s="67">
        <v>0.08</v>
      </c>
      <c r="K48" s="49">
        <f t="shared" si="0"/>
        <v>113.067632</v>
      </c>
      <c r="L48" s="49"/>
      <c r="M48" s="49"/>
    </row>
    <row r="49" spans="1:15" ht="21.75" customHeight="1" x14ac:dyDescent="0.2">
      <c r="A49" s="38" t="s">
        <v>46</v>
      </c>
      <c r="B49" s="112" t="s">
        <v>64</v>
      </c>
      <c r="C49" s="112"/>
      <c r="D49" s="112"/>
      <c r="E49" s="112"/>
      <c r="F49" s="69">
        <v>0</v>
      </c>
      <c r="G49" s="70" t="s">
        <v>65</v>
      </c>
      <c r="H49" s="113">
        <v>0</v>
      </c>
      <c r="I49" s="113"/>
      <c r="J49" s="71">
        <f>F49*H49</f>
        <v>0</v>
      </c>
      <c r="K49" s="49">
        <f t="shared" si="0"/>
        <v>0</v>
      </c>
      <c r="L49" s="49"/>
      <c r="M49" s="49"/>
    </row>
    <row r="50" spans="1:15" ht="21.75" customHeight="1" x14ac:dyDescent="0.2">
      <c r="A50" s="38" t="s">
        <v>66</v>
      </c>
      <c r="B50" s="34" t="s">
        <v>67</v>
      </c>
      <c r="C50" s="72"/>
      <c r="D50" s="72"/>
      <c r="E50" s="72"/>
      <c r="F50" s="73"/>
      <c r="G50" s="114"/>
      <c r="H50" s="114"/>
      <c r="I50" s="114"/>
      <c r="J50" s="74">
        <v>0</v>
      </c>
      <c r="K50" s="49">
        <f t="shared" si="0"/>
        <v>0</v>
      </c>
      <c r="L50" s="49"/>
      <c r="M50" s="49"/>
    </row>
    <row r="51" spans="1:15" ht="21.75" customHeight="1" x14ac:dyDescent="0.2">
      <c r="A51" s="14" t="s">
        <v>54</v>
      </c>
      <c r="B51" s="14" t="s">
        <v>67</v>
      </c>
      <c r="C51" s="14"/>
      <c r="D51" s="14"/>
      <c r="E51" s="14"/>
      <c r="F51" s="14"/>
      <c r="G51" s="14"/>
      <c r="H51" s="14"/>
      <c r="I51" s="14"/>
      <c r="J51" s="75">
        <f>SUM(J43:J50)</f>
        <v>0.28000000000000003</v>
      </c>
      <c r="K51" s="60">
        <f>SUM(K43:K50)</f>
        <v>395.73671200000001</v>
      </c>
      <c r="L51" s="60"/>
      <c r="M51" s="60"/>
    </row>
    <row r="52" spans="1:15" ht="21.75" customHeight="1" x14ac:dyDescent="0.2">
      <c r="A52" s="4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5" ht="21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5" ht="12.6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5" ht="21.75" customHeight="1" x14ac:dyDescent="0.2">
      <c r="A55" s="14" t="s">
        <v>69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8" t="s">
        <v>23</v>
      </c>
      <c r="M55" s="18" t="s">
        <v>24</v>
      </c>
    </row>
    <row r="56" spans="1:15" ht="21.75" customHeight="1" x14ac:dyDescent="0.2">
      <c r="A56" s="45" t="s">
        <v>32</v>
      </c>
      <c r="B56" s="115" t="s">
        <v>70</v>
      </c>
      <c r="C56" s="115"/>
      <c r="D56" s="115"/>
      <c r="E56" s="115"/>
      <c r="F56" s="76" t="s">
        <v>71</v>
      </c>
      <c r="G56" s="76"/>
      <c r="H56" s="116">
        <v>22</v>
      </c>
      <c r="I56" s="116"/>
      <c r="J56" s="116"/>
      <c r="K56" s="77">
        <f>(5.5*H56)*2</f>
        <v>242</v>
      </c>
      <c r="L56" s="63"/>
      <c r="M56" s="63"/>
      <c r="N56" s="17" t="s">
        <v>72</v>
      </c>
    </row>
    <row r="57" spans="1:15" ht="21.75" customHeight="1" x14ac:dyDescent="0.2">
      <c r="A57" s="45"/>
      <c r="B57" s="117" t="s">
        <v>73</v>
      </c>
      <c r="C57" s="117"/>
      <c r="D57" s="117"/>
      <c r="E57" s="117"/>
      <c r="F57" s="117"/>
      <c r="G57" s="117"/>
      <c r="H57" s="117"/>
      <c r="I57" s="117"/>
      <c r="J57" s="117"/>
      <c r="K57" s="63">
        <f>- (K24*0.06)</f>
        <v>-78.279999999999987</v>
      </c>
      <c r="L57" s="63"/>
      <c r="M57" s="63"/>
      <c r="N57" s="17" t="s">
        <v>74</v>
      </c>
      <c r="O57" s="78">
        <v>5.5</v>
      </c>
    </row>
    <row r="58" spans="1:15" ht="21.75" customHeight="1" x14ac:dyDescent="0.2">
      <c r="A58" s="18" t="s">
        <v>34</v>
      </c>
      <c r="B58" s="118" t="s">
        <v>75</v>
      </c>
      <c r="C58" s="118"/>
      <c r="D58" s="118"/>
      <c r="E58" s="118"/>
      <c r="F58" s="118"/>
      <c r="G58" s="118"/>
      <c r="H58" s="118"/>
      <c r="I58" s="118"/>
      <c r="J58" s="118"/>
      <c r="K58" s="63">
        <v>500.85</v>
      </c>
      <c r="L58" s="63"/>
      <c r="M58" s="63"/>
      <c r="O58" s="78"/>
    </row>
    <row r="59" spans="1:15" ht="21.75" customHeight="1" x14ac:dyDescent="0.2">
      <c r="A59" s="18"/>
      <c r="B59" s="117" t="s">
        <v>76</v>
      </c>
      <c r="C59" s="117"/>
      <c r="D59" s="117"/>
      <c r="E59" s="117"/>
      <c r="F59" s="117"/>
      <c r="G59" s="117"/>
      <c r="H59" s="117"/>
      <c r="I59" s="117"/>
      <c r="J59" s="117"/>
      <c r="K59" s="63">
        <f>-(K58*0.2)</f>
        <v>-100.17000000000002</v>
      </c>
      <c r="L59" s="63"/>
      <c r="M59" s="63"/>
    </row>
    <row r="60" spans="1:15" ht="21.75" customHeight="1" x14ac:dyDescent="0.2">
      <c r="A60" s="18" t="s">
        <v>37</v>
      </c>
      <c r="B60" s="119" t="s">
        <v>77</v>
      </c>
      <c r="C60" s="119"/>
      <c r="D60" s="119"/>
      <c r="E60" s="119"/>
      <c r="F60" s="119"/>
      <c r="G60" s="119"/>
      <c r="H60" s="119"/>
      <c r="I60" s="119"/>
      <c r="J60" s="119"/>
      <c r="K60" s="63">
        <v>71.5</v>
      </c>
      <c r="L60" s="63"/>
      <c r="M60" s="63"/>
    </row>
    <row r="61" spans="1:15" ht="21.75" customHeight="1" x14ac:dyDescent="0.2">
      <c r="A61" s="18" t="s">
        <v>42</v>
      </c>
      <c r="B61" s="119" t="s">
        <v>78</v>
      </c>
      <c r="C61" s="119"/>
      <c r="D61" s="119"/>
      <c r="E61" s="119"/>
      <c r="F61" s="119"/>
      <c r="G61" s="119"/>
      <c r="H61" s="119"/>
      <c r="I61" s="119"/>
      <c r="J61" s="119"/>
      <c r="K61" s="63">
        <v>0</v>
      </c>
      <c r="L61" s="63"/>
      <c r="M61" s="63"/>
    </row>
    <row r="62" spans="1:15" ht="21.75" customHeight="1" x14ac:dyDescent="0.2">
      <c r="A62" s="18" t="s">
        <v>44</v>
      </c>
      <c r="B62" s="119" t="s">
        <v>79</v>
      </c>
      <c r="C62" s="119"/>
      <c r="D62" s="119"/>
      <c r="E62" s="119"/>
      <c r="F62" s="119"/>
      <c r="G62" s="119"/>
      <c r="H62" s="119"/>
      <c r="I62" s="119"/>
      <c r="J62" s="119"/>
      <c r="K62" s="63">
        <v>0</v>
      </c>
      <c r="L62" s="63"/>
      <c r="M62" s="63"/>
    </row>
    <row r="63" spans="1:15" ht="21.75" customHeight="1" x14ac:dyDescent="0.2">
      <c r="A63" s="18" t="s">
        <v>62</v>
      </c>
      <c r="B63" s="119" t="s">
        <v>80</v>
      </c>
      <c r="C63" s="119"/>
      <c r="D63" s="119"/>
      <c r="E63" s="119"/>
      <c r="F63" s="119"/>
      <c r="G63" s="119"/>
      <c r="H63" s="119"/>
      <c r="I63" s="119"/>
      <c r="J63" s="119"/>
      <c r="K63" s="63">
        <v>0</v>
      </c>
      <c r="L63" s="63"/>
      <c r="M63" s="63"/>
    </row>
    <row r="64" spans="1:15" ht="21.75" customHeight="1" x14ac:dyDescent="0.2">
      <c r="A64" s="18" t="s">
        <v>46</v>
      </c>
      <c r="B64" s="119" t="s">
        <v>81</v>
      </c>
      <c r="C64" s="119"/>
      <c r="D64" s="119"/>
      <c r="E64" s="119"/>
      <c r="F64" s="119"/>
      <c r="G64" s="119"/>
      <c r="H64" s="119"/>
      <c r="I64" s="119"/>
      <c r="J64" s="119"/>
      <c r="K64" s="63">
        <v>23.5</v>
      </c>
      <c r="L64" s="63"/>
      <c r="M64" s="63"/>
    </row>
    <row r="65" spans="1:13" ht="21.75" customHeight="1" x14ac:dyDescent="0.2">
      <c r="A65" s="18" t="s">
        <v>66</v>
      </c>
      <c r="B65" s="119" t="s">
        <v>82</v>
      </c>
      <c r="C65" s="119"/>
      <c r="D65" s="119"/>
      <c r="E65" s="119"/>
      <c r="F65" s="119"/>
      <c r="G65" s="119"/>
      <c r="H65" s="119"/>
      <c r="I65" s="119"/>
      <c r="J65" s="119"/>
      <c r="K65" s="63">
        <v>23.5</v>
      </c>
      <c r="L65" s="63"/>
      <c r="M65" s="63"/>
    </row>
    <row r="66" spans="1:13" ht="21.75" customHeight="1" x14ac:dyDescent="0.2">
      <c r="A66" s="18" t="s">
        <v>83</v>
      </c>
      <c r="B66" s="119" t="s">
        <v>84</v>
      </c>
      <c r="C66" s="119"/>
      <c r="D66" s="119"/>
      <c r="E66" s="119"/>
      <c r="F66" s="119"/>
      <c r="G66" s="119"/>
      <c r="H66" s="119"/>
      <c r="I66" s="119"/>
      <c r="J66" s="119"/>
      <c r="K66" s="63">
        <v>0</v>
      </c>
      <c r="L66" s="63"/>
      <c r="M66" s="63"/>
    </row>
    <row r="67" spans="1:13" ht="21.75" customHeight="1" x14ac:dyDescent="0.2">
      <c r="A67" s="18"/>
      <c r="B67" s="120"/>
      <c r="C67" s="120"/>
      <c r="D67" s="120"/>
      <c r="E67" s="120"/>
      <c r="F67" s="120"/>
      <c r="G67" s="120"/>
      <c r="H67" s="120"/>
      <c r="I67" s="120"/>
      <c r="J67" s="120"/>
      <c r="K67" s="63"/>
      <c r="L67" s="63"/>
      <c r="M67" s="63"/>
    </row>
    <row r="68" spans="1:13" ht="21.75" customHeight="1" x14ac:dyDescent="0.2">
      <c r="A68" s="18"/>
      <c r="B68" s="14" t="s">
        <v>54</v>
      </c>
      <c r="C68" s="14"/>
      <c r="D68" s="14"/>
      <c r="E68" s="14"/>
      <c r="F68" s="14"/>
      <c r="G68" s="14"/>
      <c r="H68" s="14"/>
      <c r="I68" s="14"/>
      <c r="J68" s="14"/>
      <c r="K68" s="60">
        <f>SUM(K56:K67)</f>
        <v>682.90000000000009</v>
      </c>
      <c r="L68" s="60"/>
      <c r="M68" s="60"/>
    </row>
    <row r="69" spans="1:13" ht="21.75" customHeight="1" x14ac:dyDescent="0.2">
      <c r="A69" s="108" t="s">
        <v>85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3" ht="37.15" customHeight="1" x14ac:dyDescent="0.2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3" ht="21.75" customHeight="1" x14ac:dyDescent="0.2">
      <c r="A71" s="14" t="s">
        <v>86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8" t="s">
        <v>23</v>
      </c>
      <c r="M71" s="18" t="s">
        <v>24</v>
      </c>
    </row>
    <row r="72" spans="1:13" ht="21.75" customHeight="1" x14ac:dyDescent="0.2">
      <c r="A72" s="79" t="s">
        <v>87</v>
      </c>
      <c r="B72" s="119" t="s">
        <v>88</v>
      </c>
      <c r="C72" s="119"/>
      <c r="D72" s="119"/>
      <c r="E72" s="119"/>
      <c r="F72" s="119"/>
      <c r="G72" s="119"/>
      <c r="H72" s="119"/>
      <c r="I72" s="119"/>
      <c r="J72" s="80">
        <f>J39</f>
        <v>8.3299999999999999E-2</v>
      </c>
      <c r="K72" s="63">
        <f>K39</f>
        <v>108.67873333333333</v>
      </c>
      <c r="L72" s="63"/>
      <c r="M72" s="63"/>
    </row>
    <row r="73" spans="1:13" ht="21.75" customHeight="1" x14ac:dyDescent="0.2">
      <c r="A73" s="79" t="s">
        <v>89</v>
      </c>
      <c r="B73" s="119" t="s">
        <v>90</v>
      </c>
      <c r="C73" s="119"/>
      <c r="D73" s="119"/>
      <c r="E73" s="119"/>
      <c r="F73" s="119"/>
      <c r="G73" s="119"/>
      <c r="H73" s="119"/>
      <c r="I73" s="119"/>
      <c r="J73" s="80">
        <f>J51</f>
        <v>0.28000000000000003</v>
      </c>
      <c r="K73" s="63">
        <f>K51</f>
        <v>395.73671200000001</v>
      </c>
      <c r="L73" s="63"/>
      <c r="M73" s="63"/>
    </row>
    <row r="74" spans="1:13" ht="21.75" customHeight="1" x14ac:dyDescent="0.2">
      <c r="A74" s="79" t="s">
        <v>91</v>
      </c>
      <c r="B74" s="121" t="s">
        <v>92</v>
      </c>
      <c r="C74" s="121"/>
      <c r="D74" s="121"/>
      <c r="E74" s="121"/>
      <c r="F74" s="121"/>
      <c r="G74" s="121"/>
      <c r="H74" s="121"/>
      <c r="I74" s="121"/>
      <c r="J74" s="121"/>
      <c r="K74" s="63">
        <f>K68</f>
        <v>682.90000000000009</v>
      </c>
      <c r="L74" s="63"/>
      <c r="M74" s="63"/>
    </row>
    <row r="75" spans="1:13" ht="21.75" customHeight="1" x14ac:dyDescent="0.2">
      <c r="A75" s="45"/>
      <c r="B75" s="14" t="s">
        <v>54</v>
      </c>
      <c r="C75" s="14"/>
      <c r="D75" s="14"/>
      <c r="E75" s="14"/>
      <c r="F75" s="14"/>
      <c r="G75" s="14"/>
      <c r="H75" s="14"/>
      <c r="I75" s="14"/>
      <c r="J75" s="75">
        <f>J72+J73</f>
        <v>0.36330000000000001</v>
      </c>
      <c r="K75" s="81">
        <f>SUM(K72:K74)</f>
        <v>1187.3154453333334</v>
      </c>
      <c r="L75" s="60"/>
      <c r="M75" s="60"/>
    </row>
    <row r="76" spans="1:13" s="82" customFormat="1" ht="21.75" customHeight="1" x14ac:dyDescent="0.2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3" s="82" customFormat="1" ht="21.75" customHeight="1" x14ac:dyDescent="0.2">
      <c r="A77" s="14" t="s">
        <v>93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8" t="s">
        <v>23</v>
      </c>
      <c r="M77" s="18" t="s">
        <v>24</v>
      </c>
    </row>
    <row r="78" spans="1:13" s="82" customFormat="1" ht="21.75" customHeight="1" x14ac:dyDescent="0.2">
      <c r="A78" s="18" t="s">
        <v>32</v>
      </c>
      <c r="B78" s="119" t="s">
        <v>94</v>
      </c>
      <c r="C78" s="119"/>
      <c r="D78" s="119"/>
      <c r="E78" s="119"/>
      <c r="F78" s="119"/>
      <c r="G78" s="119"/>
      <c r="H78" s="119"/>
      <c r="I78" s="119"/>
      <c r="J78" s="83">
        <v>0</v>
      </c>
      <c r="K78" s="49">
        <f t="shared" ref="K78:K83" si="1">J78*$K$32</f>
        <v>0</v>
      </c>
      <c r="L78" s="49"/>
      <c r="M78" s="49"/>
    </row>
    <row r="79" spans="1:13" s="82" customFormat="1" ht="21.75" customHeight="1" x14ac:dyDescent="0.2">
      <c r="A79" s="18" t="s">
        <v>34</v>
      </c>
      <c r="B79" s="119" t="s">
        <v>95</v>
      </c>
      <c r="C79" s="119"/>
      <c r="D79" s="119"/>
      <c r="E79" s="119"/>
      <c r="F79" s="119"/>
      <c r="G79" s="119"/>
      <c r="H79" s="119"/>
      <c r="I79" s="119"/>
      <c r="J79" s="83">
        <v>0</v>
      </c>
      <c r="K79" s="49">
        <f t="shared" si="1"/>
        <v>0</v>
      </c>
      <c r="L79" s="49"/>
      <c r="M79" s="49"/>
    </row>
    <row r="80" spans="1:13" s="82" customFormat="1" ht="24" customHeight="1" x14ac:dyDescent="0.2">
      <c r="A80" s="18" t="s">
        <v>37</v>
      </c>
      <c r="B80" s="123" t="s">
        <v>96</v>
      </c>
      <c r="C80" s="123"/>
      <c r="D80" s="123"/>
      <c r="E80" s="123"/>
      <c r="F80" s="123"/>
      <c r="G80" s="123"/>
      <c r="H80" s="123"/>
      <c r="I80" s="123"/>
      <c r="J80" s="83">
        <v>0</v>
      </c>
      <c r="K80" s="49">
        <f t="shared" si="1"/>
        <v>0</v>
      </c>
      <c r="L80" s="49"/>
      <c r="M80" s="49"/>
    </row>
    <row r="81" spans="1:14" s="82" customFormat="1" ht="21.75" customHeight="1" x14ac:dyDescent="0.2">
      <c r="A81" s="18" t="s">
        <v>42</v>
      </c>
      <c r="B81" s="119" t="s">
        <v>97</v>
      </c>
      <c r="C81" s="119"/>
      <c r="D81" s="119"/>
      <c r="E81" s="119"/>
      <c r="F81" s="119"/>
      <c r="G81" s="119"/>
      <c r="H81" s="119"/>
      <c r="I81" s="119"/>
      <c r="J81" s="83">
        <v>0</v>
      </c>
      <c r="K81" s="49">
        <f t="shared" si="1"/>
        <v>0</v>
      </c>
      <c r="L81" s="49"/>
      <c r="M81" s="49"/>
    </row>
    <row r="82" spans="1:14" s="82" customFormat="1" ht="20.45" customHeight="1" x14ac:dyDescent="0.2">
      <c r="A82" s="18" t="s">
        <v>44</v>
      </c>
      <c r="B82" s="119" t="s">
        <v>98</v>
      </c>
      <c r="C82" s="119"/>
      <c r="D82" s="119"/>
      <c r="E82" s="119"/>
      <c r="F82" s="119"/>
      <c r="G82" s="119"/>
      <c r="H82" s="119"/>
      <c r="I82" s="119"/>
      <c r="J82" s="83">
        <v>0</v>
      </c>
      <c r="K82" s="49">
        <f t="shared" si="1"/>
        <v>0</v>
      </c>
      <c r="L82" s="49"/>
      <c r="M82" s="49"/>
    </row>
    <row r="83" spans="1:14" s="82" customFormat="1" ht="24" customHeight="1" x14ac:dyDescent="0.2">
      <c r="A83" s="18" t="s">
        <v>62</v>
      </c>
      <c r="B83" s="123" t="s">
        <v>99</v>
      </c>
      <c r="C83" s="123"/>
      <c r="D83" s="123"/>
      <c r="E83" s="123"/>
      <c r="F83" s="123"/>
      <c r="G83" s="123"/>
      <c r="H83" s="123"/>
      <c r="I83" s="123"/>
      <c r="J83" s="83">
        <v>0</v>
      </c>
      <c r="K83" s="49">
        <f t="shared" si="1"/>
        <v>0</v>
      </c>
      <c r="L83" s="49"/>
      <c r="M83" s="49"/>
      <c r="N83" s="82" t="s">
        <v>100</v>
      </c>
    </row>
    <row r="84" spans="1:14" s="82" customFormat="1" ht="21.75" customHeight="1" x14ac:dyDescent="0.2">
      <c r="A84" s="14" t="s">
        <v>54</v>
      </c>
      <c r="B84" s="14"/>
      <c r="C84" s="14"/>
      <c r="D84" s="14"/>
      <c r="E84" s="14"/>
      <c r="F84" s="14"/>
      <c r="G84" s="14"/>
      <c r="H84" s="14"/>
      <c r="I84" s="14"/>
      <c r="J84" s="75">
        <f>SUM(J78:J83)</f>
        <v>0</v>
      </c>
      <c r="K84" s="60">
        <f>SUM(K78:K83)</f>
        <v>0</v>
      </c>
      <c r="L84" s="60"/>
      <c r="M84" s="60"/>
    </row>
    <row r="85" spans="1:14" s="82" customFormat="1" ht="21.75" customHeight="1" x14ac:dyDescent="0.2">
      <c r="A85" s="108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1:14" s="82" customFormat="1" ht="21.75" customHeight="1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1:14" s="82" customFormat="1" ht="12.6" customHeight="1" x14ac:dyDescent="0.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1:14" s="82" customFormat="1" ht="21.75" customHeight="1" x14ac:dyDescent="0.2">
      <c r="A88" s="14" t="s">
        <v>102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60"/>
      <c r="M88" s="60"/>
    </row>
    <row r="89" spans="1:14" s="82" customFormat="1" ht="21.75" customHeight="1" x14ac:dyDescent="0.2">
      <c r="A89" s="14" t="s">
        <v>103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8" t="s">
        <v>23</v>
      </c>
      <c r="M89" s="18" t="s">
        <v>24</v>
      </c>
    </row>
    <row r="90" spans="1:14" s="82" customFormat="1" ht="21.75" customHeight="1" x14ac:dyDescent="0.2">
      <c r="A90" s="18" t="s">
        <v>32</v>
      </c>
      <c r="B90" s="119" t="s">
        <v>104</v>
      </c>
      <c r="C90" s="119"/>
      <c r="D90" s="119"/>
      <c r="E90" s="119"/>
      <c r="F90" s="119"/>
      <c r="G90" s="119"/>
      <c r="H90" s="119"/>
      <c r="I90" s="119"/>
      <c r="J90" s="83">
        <v>0</v>
      </c>
      <c r="K90" s="49">
        <f t="shared" ref="K90:K95" si="2">J90*$K$32</f>
        <v>0</v>
      </c>
      <c r="L90" s="49"/>
      <c r="M90" s="49"/>
    </row>
    <row r="91" spans="1:14" s="82" customFormat="1" ht="21.75" customHeight="1" x14ac:dyDescent="0.2">
      <c r="A91" s="18" t="s">
        <v>34</v>
      </c>
      <c r="B91" s="119" t="s">
        <v>105</v>
      </c>
      <c r="C91" s="119"/>
      <c r="D91" s="119"/>
      <c r="E91" s="119"/>
      <c r="F91" s="119"/>
      <c r="G91" s="119"/>
      <c r="H91" s="119"/>
      <c r="I91" s="119"/>
      <c r="J91" s="83">
        <v>0</v>
      </c>
      <c r="K91" s="49">
        <f t="shared" si="2"/>
        <v>0</v>
      </c>
      <c r="L91" s="49"/>
      <c r="M91" s="49"/>
    </row>
    <row r="92" spans="1:14" s="82" customFormat="1" ht="21.75" customHeight="1" x14ac:dyDescent="0.2">
      <c r="A92" s="18" t="s">
        <v>37</v>
      </c>
      <c r="B92" s="119" t="s">
        <v>106</v>
      </c>
      <c r="C92" s="119"/>
      <c r="D92" s="119"/>
      <c r="E92" s="119"/>
      <c r="F92" s="119"/>
      <c r="G92" s="119"/>
      <c r="H92" s="119"/>
      <c r="I92" s="119"/>
      <c r="J92" s="83">
        <v>0</v>
      </c>
      <c r="K92" s="49">
        <f t="shared" si="2"/>
        <v>0</v>
      </c>
      <c r="L92" s="49"/>
      <c r="M92" s="49"/>
    </row>
    <row r="93" spans="1:14" s="82" customFormat="1" ht="21.75" customHeight="1" x14ac:dyDescent="0.2">
      <c r="A93" s="18" t="s">
        <v>42</v>
      </c>
      <c r="B93" s="119" t="s">
        <v>107</v>
      </c>
      <c r="C93" s="119"/>
      <c r="D93" s="119"/>
      <c r="E93" s="119"/>
      <c r="F93" s="119"/>
      <c r="G93" s="119"/>
      <c r="H93" s="119"/>
      <c r="I93" s="119"/>
      <c r="J93" s="83">
        <v>0</v>
      </c>
      <c r="K93" s="49">
        <f t="shared" si="2"/>
        <v>0</v>
      </c>
      <c r="L93" s="49"/>
      <c r="M93" s="49"/>
    </row>
    <row r="94" spans="1:14" s="82" customFormat="1" ht="21.75" customHeight="1" x14ac:dyDescent="0.2">
      <c r="A94" s="18" t="s">
        <v>44</v>
      </c>
      <c r="B94" s="119" t="s">
        <v>108</v>
      </c>
      <c r="C94" s="119"/>
      <c r="D94" s="119"/>
      <c r="E94" s="119"/>
      <c r="F94" s="119"/>
      <c r="G94" s="119"/>
      <c r="H94" s="119"/>
      <c r="I94" s="119"/>
      <c r="J94" s="83">
        <v>0</v>
      </c>
      <c r="K94" s="49">
        <f t="shared" si="2"/>
        <v>0</v>
      </c>
      <c r="L94" s="49"/>
      <c r="M94" s="49"/>
    </row>
    <row r="95" spans="1:14" s="82" customFormat="1" ht="21.75" customHeight="1" x14ac:dyDescent="0.2">
      <c r="A95" s="18" t="s">
        <v>62</v>
      </c>
      <c r="B95" s="119" t="s">
        <v>109</v>
      </c>
      <c r="C95" s="119"/>
      <c r="D95" s="119"/>
      <c r="E95" s="119"/>
      <c r="F95" s="119"/>
      <c r="G95" s="119"/>
      <c r="H95" s="119"/>
      <c r="I95" s="119"/>
      <c r="J95" s="83">
        <v>0</v>
      </c>
      <c r="K95" s="49">
        <f t="shared" si="2"/>
        <v>0</v>
      </c>
      <c r="L95" s="49"/>
      <c r="M95" s="49"/>
    </row>
    <row r="96" spans="1:14" s="82" customFormat="1" ht="21.75" customHeight="1" x14ac:dyDescent="0.2">
      <c r="A96" s="124" t="s">
        <v>54</v>
      </c>
      <c r="B96" s="124"/>
      <c r="C96" s="124"/>
      <c r="D96" s="124"/>
      <c r="E96" s="124"/>
      <c r="F96" s="124"/>
      <c r="G96" s="124"/>
      <c r="H96" s="124"/>
      <c r="I96" s="124"/>
      <c r="J96" s="75">
        <f>SUM(J90:J95)</f>
        <v>0</v>
      </c>
      <c r="K96" s="60">
        <f>SUM(K90:K95)</f>
        <v>0</v>
      </c>
      <c r="L96" s="60"/>
      <c r="M96" s="60"/>
    </row>
    <row r="97" spans="1:13" s="82" customFormat="1" ht="21.75" customHeight="1" x14ac:dyDescent="0.2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3" s="82" customFormat="1" ht="21.75" customHeight="1" x14ac:dyDescent="0.2">
      <c r="A98" s="14" t="s">
        <v>110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8" t="s">
        <v>23</v>
      </c>
      <c r="M98" s="18" t="s">
        <v>24</v>
      </c>
    </row>
    <row r="99" spans="1:13" s="82" customFormat="1" ht="21.75" customHeight="1" x14ac:dyDescent="0.2">
      <c r="A99" s="18" t="s">
        <v>32</v>
      </c>
      <c r="B99" s="119" t="s">
        <v>111</v>
      </c>
      <c r="C99" s="119"/>
      <c r="D99" s="119"/>
      <c r="E99" s="119"/>
      <c r="F99" s="119"/>
      <c r="G99" s="119"/>
      <c r="H99" s="119"/>
      <c r="I99" s="119"/>
      <c r="J99" s="119"/>
      <c r="K99" s="84">
        <v>0</v>
      </c>
      <c r="L99" s="49"/>
      <c r="M99" s="49"/>
    </row>
    <row r="100" spans="1:13" s="82" customFormat="1" ht="21.75" customHeight="1" x14ac:dyDescent="0.2">
      <c r="A100" s="18"/>
      <c r="B100" s="126" t="s">
        <v>54</v>
      </c>
      <c r="C100" s="126"/>
      <c r="D100" s="126"/>
      <c r="E100" s="126"/>
      <c r="F100" s="126"/>
      <c r="G100" s="126"/>
      <c r="H100" s="126"/>
      <c r="I100" s="126"/>
      <c r="J100" s="126"/>
      <c r="K100" s="49">
        <f>K99</f>
        <v>0</v>
      </c>
      <c r="L100" s="49"/>
      <c r="M100" s="49"/>
    </row>
    <row r="101" spans="1:13" s="82" customFormat="1" ht="25.9" customHeight="1" x14ac:dyDescent="0.2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3" s="82" customFormat="1" ht="21.75" customHeight="1" x14ac:dyDescent="0.2">
      <c r="A102" s="14" t="s">
        <v>112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8" t="s">
        <v>23</v>
      </c>
      <c r="M102" s="18" t="s">
        <v>24</v>
      </c>
    </row>
    <row r="103" spans="1:13" s="82" customFormat="1" ht="21.75" customHeight="1" x14ac:dyDescent="0.2">
      <c r="A103" s="18" t="s">
        <v>113</v>
      </c>
      <c r="B103" s="119" t="s">
        <v>114</v>
      </c>
      <c r="C103" s="119"/>
      <c r="D103" s="119"/>
      <c r="E103" s="119"/>
      <c r="F103" s="119"/>
      <c r="G103" s="119"/>
      <c r="H103" s="119"/>
      <c r="I103" s="119"/>
      <c r="J103" s="119"/>
      <c r="K103" s="49">
        <f>K96</f>
        <v>0</v>
      </c>
      <c r="L103" s="49"/>
      <c r="M103" s="49"/>
    </row>
    <row r="104" spans="1:13" s="82" customFormat="1" ht="21.75" customHeight="1" x14ac:dyDescent="0.2">
      <c r="A104" s="18" t="s">
        <v>115</v>
      </c>
      <c r="B104" s="119" t="s">
        <v>116</v>
      </c>
      <c r="C104" s="119"/>
      <c r="D104" s="119"/>
      <c r="E104" s="119"/>
      <c r="F104" s="119"/>
      <c r="G104" s="119"/>
      <c r="H104" s="119"/>
      <c r="I104" s="119"/>
      <c r="J104" s="119"/>
      <c r="K104" s="49">
        <f>K100</f>
        <v>0</v>
      </c>
      <c r="L104" s="49"/>
      <c r="M104" s="49"/>
    </row>
    <row r="105" spans="1:13" s="82" customFormat="1" ht="21.75" customHeight="1" x14ac:dyDescent="0.2">
      <c r="A105" s="18"/>
      <c r="B105" s="14" t="s">
        <v>54</v>
      </c>
      <c r="C105" s="14"/>
      <c r="D105" s="14"/>
      <c r="E105" s="14"/>
      <c r="F105" s="14"/>
      <c r="G105" s="14"/>
      <c r="H105" s="14"/>
      <c r="I105" s="14"/>
      <c r="J105" s="14"/>
      <c r="K105" s="85">
        <f>SUM(K103:K104)</f>
        <v>0</v>
      </c>
      <c r="L105" s="85"/>
      <c r="M105" s="85"/>
    </row>
    <row r="106" spans="1:13" s="82" customFormat="1" ht="21.75" customHeight="1" x14ac:dyDescent="0.2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3" ht="21.75" customHeight="1" x14ac:dyDescent="0.2">
      <c r="A107" s="14" t="s">
        <v>117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8" t="s">
        <v>118</v>
      </c>
      <c r="L107" s="18" t="s">
        <v>23</v>
      </c>
      <c r="M107" s="18" t="s">
        <v>24</v>
      </c>
    </row>
    <row r="108" spans="1:13" ht="21.75" customHeight="1" x14ac:dyDescent="0.2">
      <c r="A108" s="18" t="s">
        <v>32</v>
      </c>
      <c r="B108" s="119" t="s">
        <v>119</v>
      </c>
      <c r="C108" s="119"/>
      <c r="D108" s="119"/>
      <c r="E108" s="119"/>
      <c r="F108" s="119"/>
      <c r="G108" s="119"/>
      <c r="H108" s="119"/>
      <c r="I108" s="119"/>
      <c r="J108" s="119"/>
      <c r="K108" s="84">
        <v>0</v>
      </c>
      <c r="L108" s="49"/>
      <c r="M108" s="49"/>
    </row>
    <row r="109" spans="1:13" ht="21.75" customHeight="1" x14ac:dyDescent="0.2">
      <c r="A109" s="18" t="s">
        <v>34</v>
      </c>
      <c r="B109" s="119" t="s">
        <v>120</v>
      </c>
      <c r="C109" s="119"/>
      <c r="D109" s="119"/>
      <c r="E109" s="117" t="s">
        <v>121</v>
      </c>
      <c r="F109" s="117"/>
      <c r="G109" s="117"/>
      <c r="H109" s="117"/>
      <c r="I109" s="117"/>
      <c r="J109" s="117"/>
      <c r="K109" s="84">
        <v>0</v>
      </c>
      <c r="L109" s="49"/>
      <c r="M109" s="49"/>
    </row>
    <row r="110" spans="1:13" ht="21.75" customHeight="1" x14ac:dyDescent="0.2">
      <c r="A110" s="18" t="s">
        <v>37</v>
      </c>
      <c r="B110" s="119" t="s">
        <v>122</v>
      </c>
      <c r="C110" s="119"/>
      <c r="D110" s="119"/>
      <c r="E110" s="117" t="s">
        <v>121</v>
      </c>
      <c r="F110" s="117"/>
      <c r="G110" s="117"/>
      <c r="H110" s="117"/>
      <c r="I110" s="117"/>
      <c r="J110" s="117"/>
      <c r="K110" s="84">
        <v>0</v>
      </c>
      <c r="L110" s="49"/>
      <c r="M110" s="49"/>
    </row>
    <row r="111" spans="1:13" ht="21.75" customHeight="1" x14ac:dyDescent="0.2">
      <c r="A111" s="14" t="s">
        <v>42</v>
      </c>
      <c r="B111" s="127" t="s">
        <v>123</v>
      </c>
      <c r="C111" s="127"/>
      <c r="D111" s="128" t="s">
        <v>124</v>
      </c>
      <c r="E111" s="128"/>
      <c r="F111" s="128"/>
      <c r="G111" s="128"/>
      <c r="H111" s="128"/>
      <c r="I111" s="128"/>
      <c r="J111" s="128"/>
      <c r="K111" s="84">
        <v>0</v>
      </c>
      <c r="L111" s="49"/>
      <c r="M111" s="49"/>
    </row>
    <row r="112" spans="1:13" ht="21.75" customHeight="1" x14ac:dyDescent="0.2">
      <c r="A112" s="14"/>
      <c r="B112" s="127"/>
      <c r="C112" s="127"/>
      <c r="D112" s="128" t="s">
        <v>124</v>
      </c>
      <c r="E112" s="128"/>
      <c r="F112" s="128"/>
      <c r="G112" s="128"/>
      <c r="H112" s="128"/>
      <c r="I112" s="128"/>
      <c r="J112" s="128"/>
      <c r="K112" s="84">
        <v>0</v>
      </c>
      <c r="L112" s="49"/>
      <c r="M112" s="49"/>
    </row>
    <row r="113" spans="1:13" s="82" customFormat="1" ht="21.75" customHeight="1" x14ac:dyDescent="0.2">
      <c r="A113" s="14" t="s">
        <v>125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85">
        <f>SUM(K108:K112)</f>
        <v>0</v>
      </c>
      <c r="L113" s="85"/>
      <c r="M113" s="85"/>
    </row>
    <row r="114" spans="1:13" s="82" customFormat="1" ht="21.75" customHeight="1" x14ac:dyDescent="0.2">
      <c r="A114" s="125" t="s">
        <v>126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3" s="82" customFormat="1" ht="21.75" customHeight="1" x14ac:dyDescent="0.2">
      <c r="A115" s="14" t="s">
        <v>127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8" t="s">
        <v>31</v>
      </c>
      <c r="L115" s="18" t="s">
        <v>23</v>
      </c>
      <c r="M115" s="18" t="s">
        <v>24</v>
      </c>
    </row>
    <row r="116" spans="1:13" s="82" customFormat="1" ht="21.75" customHeight="1" x14ac:dyDescent="0.2">
      <c r="A116" s="18" t="s">
        <v>32</v>
      </c>
      <c r="B116" s="34" t="s">
        <v>128</v>
      </c>
      <c r="C116" s="34"/>
      <c r="D116" s="34"/>
      <c r="E116" s="34"/>
      <c r="F116" s="34"/>
      <c r="G116" s="34"/>
      <c r="H116" s="34"/>
      <c r="I116" s="34"/>
      <c r="J116" s="74">
        <v>0</v>
      </c>
      <c r="K116" s="49">
        <f>K137*J116</f>
        <v>0</v>
      </c>
      <c r="L116" s="49"/>
      <c r="M116" s="49"/>
    </row>
    <row r="117" spans="1:13" s="82" customFormat="1" ht="21.75" customHeight="1" x14ac:dyDescent="0.2">
      <c r="A117" s="18" t="s">
        <v>34</v>
      </c>
      <c r="B117" s="34" t="s">
        <v>129</v>
      </c>
      <c r="C117" s="34"/>
      <c r="D117" s="34"/>
      <c r="E117" s="34"/>
      <c r="F117" s="34"/>
      <c r="G117" s="34"/>
      <c r="H117" s="34"/>
      <c r="I117" s="34"/>
      <c r="J117" s="74">
        <v>0</v>
      </c>
      <c r="K117" s="49">
        <f>(K137+K116)*J117</f>
        <v>0</v>
      </c>
      <c r="L117" s="49"/>
      <c r="M117" s="49"/>
    </row>
    <row r="118" spans="1:13" s="82" customFormat="1" ht="21.75" customHeight="1" x14ac:dyDescent="0.2">
      <c r="A118" s="14" t="s">
        <v>37</v>
      </c>
      <c r="B118" s="34" t="s">
        <v>130</v>
      </c>
      <c r="C118" s="34"/>
      <c r="D118" s="34"/>
      <c r="E118" s="34"/>
      <c r="F118" s="34"/>
      <c r="G118" s="34"/>
      <c r="H118" s="34"/>
      <c r="I118" s="86" t="s">
        <v>131</v>
      </c>
      <c r="K118" s="85">
        <f>SUM(K116:K117)</f>
        <v>0</v>
      </c>
      <c r="L118" s="85"/>
      <c r="M118" s="85"/>
    </row>
    <row r="119" spans="1:13" s="82" customFormat="1" ht="21.75" customHeight="1" x14ac:dyDescent="0.2">
      <c r="A119" s="14"/>
      <c r="B119" s="34"/>
      <c r="C119" s="87" t="s">
        <v>132</v>
      </c>
      <c r="D119" s="87"/>
      <c r="E119" s="87"/>
      <c r="F119" s="129" t="s">
        <v>133</v>
      </c>
      <c r="G119" s="129"/>
      <c r="H119" s="129"/>
      <c r="I119" s="88">
        <v>0</v>
      </c>
      <c r="J119" s="130">
        <f>I123</f>
        <v>0</v>
      </c>
      <c r="K119" s="89">
        <f>(($K$137+$K$116+$K$117)/(1-$J$119)*I119)</f>
        <v>0</v>
      </c>
      <c r="L119" s="89"/>
      <c r="M119" s="89"/>
    </row>
    <row r="120" spans="1:13" s="82" customFormat="1" ht="21.75" customHeight="1" x14ac:dyDescent="0.2">
      <c r="A120" s="14"/>
      <c r="B120" s="34"/>
      <c r="C120" s="87"/>
      <c r="D120" s="87"/>
      <c r="E120" s="87"/>
      <c r="F120" s="129" t="s">
        <v>134</v>
      </c>
      <c r="G120" s="129"/>
      <c r="H120" s="129"/>
      <c r="I120" s="88">
        <v>0</v>
      </c>
      <c r="J120" s="130"/>
      <c r="K120" s="89">
        <f>(($K$137+$K$116+$K$117)/(1-$J$119)*I120)</f>
        <v>0</v>
      </c>
      <c r="L120" s="89"/>
      <c r="M120" s="89"/>
    </row>
    <row r="121" spans="1:13" s="82" customFormat="1" ht="21.75" customHeight="1" x14ac:dyDescent="0.2">
      <c r="A121" s="14"/>
      <c r="B121" s="34"/>
      <c r="C121" s="34"/>
      <c r="D121" s="34"/>
      <c r="E121" s="34"/>
      <c r="F121" s="117" t="s">
        <v>135</v>
      </c>
      <c r="G121" s="117"/>
      <c r="H121" s="117"/>
      <c r="I121" s="88">
        <v>0</v>
      </c>
      <c r="J121" s="130"/>
      <c r="K121" s="89">
        <f>(($K$137+$K$116+$K$117)/(1-$J$119)*I121)</f>
        <v>0</v>
      </c>
      <c r="L121" s="89"/>
      <c r="M121" s="89"/>
    </row>
    <row r="122" spans="1:13" s="82" customFormat="1" ht="21.75" customHeight="1" x14ac:dyDescent="0.2">
      <c r="A122" s="14"/>
      <c r="B122" s="87"/>
      <c r="C122" s="87" t="s">
        <v>136</v>
      </c>
      <c r="D122" s="87"/>
      <c r="E122" s="34"/>
      <c r="F122" s="129" t="s">
        <v>137</v>
      </c>
      <c r="G122" s="129"/>
      <c r="H122" s="129"/>
      <c r="I122" s="88">
        <v>0</v>
      </c>
      <c r="J122" s="130"/>
      <c r="K122" s="89">
        <f>(($K$137+$K$116+$K$117)/(1-$J$119)*I122)</f>
        <v>0</v>
      </c>
      <c r="L122" s="89"/>
      <c r="M122" s="89"/>
    </row>
    <row r="123" spans="1:13" s="82" customFormat="1" ht="21.75" customHeight="1" x14ac:dyDescent="0.2">
      <c r="A123" s="21" t="s">
        <v>138</v>
      </c>
      <c r="B123" s="90"/>
      <c r="C123" s="90"/>
      <c r="D123" s="90"/>
      <c r="E123" s="90"/>
      <c r="F123" s="90"/>
      <c r="G123" s="90"/>
      <c r="H123" s="90"/>
      <c r="I123" s="75">
        <f>SUM(I119:I122)</f>
        <v>0</v>
      </c>
      <c r="J123" s="75">
        <f>J116+J117+J119</f>
        <v>0</v>
      </c>
      <c r="K123" s="85">
        <f>SUM(K118:K122)</f>
        <v>0</v>
      </c>
      <c r="L123" s="85"/>
      <c r="M123" s="85"/>
    </row>
    <row r="124" spans="1:13" s="82" customFormat="1" ht="37.15" customHeight="1" x14ac:dyDescent="0.2">
      <c r="A124" s="131" t="s">
        <v>139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3" s="82" customFormat="1" ht="21.6" hidden="1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1:13" s="82" customFormat="1" ht="21.6" hidden="1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1:13" s="82" customFormat="1" ht="21.6" hidden="1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1:13" s="82" customFormat="1" ht="21.6" hidden="1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1:13" ht="21.6" hidden="1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1:13" ht="21.75" customHeight="1" x14ac:dyDescent="0.2">
      <c r="A130" s="14" t="s">
        <v>140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85"/>
      <c r="M130" s="85"/>
    </row>
    <row r="131" spans="1:13" ht="21.75" customHeight="1" x14ac:dyDescent="0.2">
      <c r="A131" s="132" t="s">
        <v>141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8" t="s">
        <v>118</v>
      </c>
      <c r="L131" s="18" t="s">
        <v>23</v>
      </c>
      <c r="M131" s="18" t="s">
        <v>24</v>
      </c>
    </row>
    <row r="132" spans="1:13" ht="21.75" customHeight="1" x14ac:dyDescent="0.2">
      <c r="A132" s="18" t="s">
        <v>32</v>
      </c>
      <c r="B132" s="133" t="s">
        <v>142</v>
      </c>
      <c r="C132" s="133"/>
      <c r="D132" s="133"/>
      <c r="E132" s="133"/>
      <c r="F132" s="133"/>
      <c r="G132" s="133"/>
      <c r="H132" s="133"/>
      <c r="I132" s="133"/>
      <c r="J132" s="133"/>
      <c r="K132" s="49">
        <f>K32</f>
        <v>1304.6666666666665</v>
      </c>
      <c r="L132" s="49"/>
      <c r="M132" s="49"/>
    </row>
    <row r="133" spans="1:13" ht="21.75" customHeight="1" x14ac:dyDescent="0.2">
      <c r="A133" s="18" t="s">
        <v>34</v>
      </c>
      <c r="B133" s="133" t="s">
        <v>143</v>
      </c>
      <c r="C133" s="133"/>
      <c r="D133" s="133"/>
      <c r="E133" s="133"/>
      <c r="F133" s="133"/>
      <c r="G133" s="133"/>
      <c r="H133" s="133"/>
      <c r="I133" s="133"/>
      <c r="J133" s="133"/>
      <c r="K133" s="49">
        <f>K75</f>
        <v>1187.3154453333334</v>
      </c>
      <c r="L133" s="49"/>
      <c r="M133" s="49"/>
    </row>
    <row r="134" spans="1:13" ht="21.75" customHeight="1" x14ac:dyDescent="0.2">
      <c r="A134" s="18" t="s">
        <v>37</v>
      </c>
      <c r="B134" s="133" t="s">
        <v>144</v>
      </c>
      <c r="C134" s="133"/>
      <c r="D134" s="133"/>
      <c r="E134" s="133"/>
      <c r="F134" s="133"/>
      <c r="G134" s="133"/>
      <c r="H134" s="133"/>
      <c r="I134" s="133"/>
      <c r="J134" s="133"/>
      <c r="K134" s="49">
        <f>K84</f>
        <v>0</v>
      </c>
      <c r="L134" s="49"/>
      <c r="M134" s="49"/>
    </row>
    <row r="135" spans="1:13" ht="21.75" customHeight="1" x14ac:dyDescent="0.2">
      <c r="A135" s="18" t="s">
        <v>42</v>
      </c>
      <c r="B135" s="133" t="s">
        <v>145</v>
      </c>
      <c r="C135" s="133"/>
      <c r="D135" s="133"/>
      <c r="E135" s="133"/>
      <c r="F135" s="133"/>
      <c r="G135" s="133"/>
      <c r="H135" s="133"/>
      <c r="I135" s="133"/>
      <c r="J135" s="133"/>
      <c r="K135" s="49">
        <f>K105</f>
        <v>0</v>
      </c>
      <c r="L135" s="49"/>
      <c r="M135" s="49"/>
    </row>
    <row r="136" spans="1:13" ht="21.75" customHeight="1" x14ac:dyDescent="0.2">
      <c r="A136" s="18" t="s">
        <v>44</v>
      </c>
      <c r="B136" s="133" t="s">
        <v>146</v>
      </c>
      <c r="C136" s="133"/>
      <c r="D136" s="133"/>
      <c r="E136" s="133"/>
      <c r="F136" s="133"/>
      <c r="G136" s="133"/>
      <c r="H136" s="133"/>
      <c r="I136" s="133"/>
      <c r="J136" s="133"/>
      <c r="K136" s="49">
        <f>K113</f>
        <v>0</v>
      </c>
      <c r="L136" s="49"/>
      <c r="M136" s="49"/>
    </row>
    <row r="137" spans="1:13" ht="21.75" customHeight="1" x14ac:dyDescent="0.2">
      <c r="A137" s="134" t="s">
        <v>147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85">
        <f>SUM(K132:K136)</f>
        <v>2491.9821119999997</v>
      </c>
      <c r="L137" s="85"/>
      <c r="M137" s="85"/>
    </row>
    <row r="138" spans="1:13" s="82" customFormat="1" ht="21.75" customHeight="1" x14ac:dyDescent="0.2">
      <c r="A138" s="18" t="s">
        <v>62</v>
      </c>
      <c r="B138" s="133" t="s">
        <v>148</v>
      </c>
      <c r="C138" s="133"/>
      <c r="D138" s="133"/>
      <c r="E138" s="133"/>
      <c r="F138" s="133"/>
      <c r="G138" s="133"/>
      <c r="H138" s="133"/>
      <c r="I138" s="133"/>
      <c r="J138" s="133"/>
      <c r="K138" s="49">
        <f>K123</f>
        <v>0</v>
      </c>
      <c r="L138" s="49"/>
      <c r="M138" s="49"/>
    </row>
    <row r="139" spans="1:13" ht="34.15" customHeight="1" x14ac:dyDescent="0.2">
      <c r="A139" s="135" t="s">
        <v>149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91">
        <f>K137+K138</f>
        <v>2491.9821119999997</v>
      </c>
      <c r="L139" s="91"/>
      <c r="M139" s="91"/>
    </row>
    <row r="140" spans="1:13" ht="21.75" customHeight="1" x14ac:dyDescent="0.2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9"/>
    </row>
    <row r="141" spans="1:13" ht="21.75" customHeight="1" x14ac:dyDescent="0.2">
      <c r="A141" s="14" t="s">
        <v>150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92"/>
    </row>
    <row r="142" spans="1:13" ht="45" customHeight="1" x14ac:dyDescent="0.2">
      <c r="A142" s="136" t="s">
        <v>151</v>
      </c>
      <c r="B142" s="136"/>
      <c r="C142" s="136"/>
      <c r="D142" s="137" t="s">
        <v>152</v>
      </c>
      <c r="E142" s="137"/>
      <c r="F142" s="137" t="s">
        <v>153</v>
      </c>
      <c r="G142" s="137"/>
      <c r="H142" s="137" t="s">
        <v>154</v>
      </c>
      <c r="I142" s="137"/>
      <c r="J142" s="93" t="s">
        <v>155</v>
      </c>
      <c r="K142" s="94" t="s">
        <v>156</v>
      </c>
      <c r="L142" s="94" t="s">
        <v>157</v>
      </c>
      <c r="M142" s="94" t="s">
        <v>157</v>
      </c>
    </row>
    <row r="143" spans="1:13" ht="21.75" customHeight="1" x14ac:dyDescent="0.2">
      <c r="A143" s="138" t="s">
        <v>158</v>
      </c>
      <c r="B143" s="138"/>
      <c r="C143" s="138"/>
      <c r="D143" s="139">
        <f>K139</f>
        <v>2491.9821119999997</v>
      </c>
      <c r="E143" s="139"/>
      <c r="F143" s="140">
        <v>1</v>
      </c>
      <c r="G143" s="140"/>
      <c r="H143" s="139">
        <f>D143*F143</f>
        <v>2491.9821119999997</v>
      </c>
      <c r="I143" s="139"/>
      <c r="J143" s="95">
        <v>1</v>
      </c>
      <c r="K143" s="96"/>
      <c r="L143" s="96"/>
      <c r="M143" s="96"/>
    </row>
    <row r="144" spans="1:13" ht="36.75" customHeight="1" x14ac:dyDescent="0.2">
      <c r="A144" s="141" t="s">
        <v>159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97"/>
      <c r="L144" s="97"/>
      <c r="M144" s="97"/>
    </row>
    <row r="145" spans="1:13" ht="36.75" customHeight="1" x14ac:dyDescent="0.2">
      <c r="A145" s="134" t="s">
        <v>160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98"/>
      <c r="L145" s="98"/>
      <c r="M145" s="98"/>
    </row>
    <row r="146" spans="1:13" x14ac:dyDescent="0.2">
      <c r="K146" s="99" t="s">
        <v>161</v>
      </c>
      <c r="L146" s="99" t="s">
        <v>161</v>
      </c>
      <c r="M146" s="99" t="s">
        <v>161</v>
      </c>
    </row>
    <row r="147" spans="1:13" x14ac:dyDescent="0.2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</row>
    <row r="148" spans="1:13" x14ac:dyDescent="0.2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x14ac:dyDescent="0.2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</row>
    <row r="150" spans="1:13" x14ac:dyDescent="0.2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</row>
    <row r="151" spans="1:13" x14ac:dyDescent="0.2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</row>
    <row r="152" spans="1:13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</row>
    <row r="153" spans="1:13" x14ac:dyDescent="0.2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x14ac:dyDescent="0.2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</row>
    <row r="155" spans="1:13" x14ac:dyDescent="0.2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</row>
    <row r="156" spans="1:13" x14ac:dyDescent="0.2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</row>
    <row r="157" spans="1:13" x14ac:dyDescent="0.2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</row>
    <row r="158" spans="1:13" x14ac:dyDescent="0.2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spans="1:13" x14ac:dyDescent="0.2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</row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</sheetData>
  <sheetProtection algorithmName="SHA-512" hashValue="8XKVl0eN6/pRaQJs/Hvv+BmQ6UPjdRFOGKhmX1piPEaR/pIr1vLfgQhHSQU2ToPtOhG1E1NVwpgdoAnCvI7Khg==" saltValue="UZAvWft7VO24+nGKcwIq1A==" spinCount="100000" sheet="1" objects="1" scenarios="1"/>
  <mergeCells count="137">
    <mergeCell ref="A144:J144"/>
    <mergeCell ref="A145:J145"/>
    <mergeCell ref="B138:J138"/>
    <mergeCell ref="A139:J139"/>
    <mergeCell ref="A141:K141"/>
    <mergeCell ref="A142:C142"/>
    <mergeCell ref="D142:E142"/>
    <mergeCell ref="F142:G142"/>
    <mergeCell ref="H142:I142"/>
    <mergeCell ref="A143:C143"/>
    <mergeCell ref="D143:E143"/>
    <mergeCell ref="F143:G143"/>
    <mergeCell ref="H143:I143"/>
    <mergeCell ref="A124:K129"/>
    <mergeCell ref="A130:K130"/>
    <mergeCell ref="A131:J131"/>
    <mergeCell ref="B132:J132"/>
    <mergeCell ref="B133:J133"/>
    <mergeCell ref="B134:J134"/>
    <mergeCell ref="B135:J135"/>
    <mergeCell ref="B136:J136"/>
    <mergeCell ref="A137:J137"/>
    <mergeCell ref="A113:J113"/>
    <mergeCell ref="A114:K114"/>
    <mergeCell ref="A115:J115"/>
    <mergeCell ref="A118:A122"/>
    <mergeCell ref="F119:H119"/>
    <mergeCell ref="J119:J122"/>
    <mergeCell ref="F120:H120"/>
    <mergeCell ref="F121:H121"/>
    <mergeCell ref="F122:H122"/>
    <mergeCell ref="B105:J105"/>
    <mergeCell ref="A106:K106"/>
    <mergeCell ref="A107:J107"/>
    <mergeCell ref="B108:J108"/>
    <mergeCell ref="B109:D109"/>
    <mergeCell ref="E109:J109"/>
    <mergeCell ref="B110:D110"/>
    <mergeCell ref="E110:J110"/>
    <mergeCell ref="A111:A112"/>
    <mergeCell ref="B111:C112"/>
    <mergeCell ref="D111:J111"/>
    <mergeCell ref="D112:J112"/>
    <mergeCell ref="A96:I96"/>
    <mergeCell ref="A97:K97"/>
    <mergeCell ref="A98:K98"/>
    <mergeCell ref="B99:J99"/>
    <mergeCell ref="B100:J100"/>
    <mergeCell ref="A101:K101"/>
    <mergeCell ref="A102:K102"/>
    <mergeCell ref="B103:J103"/>
    <mergeCell ref="B104:J104"/>
    <mergeCell ref="A85:K87"/>
    <mergeCell ref="A88:K88"/>
    <mergeCell ref="A89:K89"/>
    <mergeCell ref="B90:I90"/>
    <mergeCell ref="B91:I91"/>
    <mergeCell ref="B92:I92"/>
    <mergeCell ref="B93:I93"/>
    <mergeCell ref="B94:I94"/>
    <mergeCell ref="B95:I95"/>
    <mergeCell ref="A76:K76"/>
    <mergeCell ref="A77:K77"/>
    <mergeCell ref="B78:I78"/>
    <mergeCell ref="B79:I79"/>
    <mergeCell ref="B80:I80"/>
    <mergeCell ref="B81:I81"/>
    <mergeCell ref="B82:I82"/>
    <mergeCell ref="B83:I83"/>
    <mergeCell ref="A84:I84"/>
    <mergeCell ref="B66:J66"/>
    <mergeCell ref="B67:J67"/>
    <mergeCell ref="B68:J68"/>
    <mergeCell ref="A69:K70"/>
    <mergeCell ref="A71:K71"/>
    <mergeCell ref="B72:I72"/>
    <mergeCell ref="B73:I73"/>
    <mergeCell ref="B74:J74"/>
    <mergeCell ref="B75:I75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48:I48"/>
    <mergeCell ref="B49:E49"/>
    <mergeCell ref="H49:I49"/>
    <mergeCell ref="G50:I50"/>
    <mergeCell ref="A51:I51"/>
    <mergeCell ref="A52:K54"/>
    <mergeCell ref="A55:K55"/>
    <mergeCell ref="B56:E56"/>
    <mergeCell ref="H56:J56"/>
    <mergeCell ref="B38:I38"/>
    <mergeCell ref="B39:I39"/>
    <mergeCell ref="A40:K41"/>
    <mergeCell ref="A42:K42"/>
    <mergeCell ref="B43:I43"/>
    <mergeCell ref="B44:I44"/>
    <mergeCell ref="B45:I45"/>
    <mergeCell ref="B46:I46"/>
    <mergeCell ref="B47:I47"/>
    <mergeCell ref="B28:J28"/>
    <mergeCell ref="B29:J29"/>
    <mergeCell ref="B30:J30"/>
    <mergeCell ref="A31:K31"/>
    <mergeCell ref="A32:J32"/>
    <mergeCell ref="A33:K34"/>
    <mergeCell ref="A35:K35"/>
    <mergeCell ref="A36:K36"/>
    <mergeCell ref="B37:I37"/>
    <mergeCell ref="B7:E7"/>
    <mergeCell ref="F7:K7"/>
    <mergeCell ref="A12:K14"/>
    <mergeCell ref="A15:K15"/>
    <mergeCell ref="B19:J19"/>
    <mergeCell ref="A20:K22"/>
    <mergeCell ref="A23:J23"/>
    <mergeCell ref="H25:J25"/>
    <mergeCell ref="A26:A27"/>
    <mergeCell ref="B26:D27"/>
    <mergeCell ref="K26:K27"/>
    <mergeCell ref="E27:F27"/>
    <mergeCell ref="A1:I1"/>
    <mergeCell ref="A2:C2"/>
    <mergeCell ref="D2:I2"/>
    <mergeCell ref="A3:C3"/>
    <mergeCell ref="D3:I3"/>
    <mergeCell ref="A4:C4"/>
    <mergeCell ref="D4:F4"/>
    <mergeCell ref="H4:I4"/>
    <mergeCell ref="A5:C5"/>
    <mergeCell ref="D5:I5"/>
  </mergeCells>
  <printOptions horizontalCentered="1"/>
  <pageMargins left="0.47222222222222199" right="0.47222222222222199" top="0.39374999999999999" bottom="0.39374999999999999" header="0.511811023622047" footer="0.511811023622047"/>
  <pageSetup paperSize="9" scale="85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48561"/>
  <sheetViews>
    <sheetView tabSelected="1" zoomScale="85" zoomScaleNormal="85" workbookViewId="0">
      <selection activeCell="M3" sqref="M3"/>
    </sheetView>
  </sheetViews>
  <sheetFormatPr defaultColWidth="12.42578125" defaultRowHeight="15.75" x14ac:dyDescent="0.2"/>
  <cols>
    <col min="1" max="6" width="12.42578125" style="17"/>
    <col min="7" max="7" width="14.5703125" style="17" customWidth="1"/>
    <col min="8" max="8" width="12.42578125" style="17"/>
    <col min="9" max="9" width="14" style="17" customWidth="1"/>
    <col min="10" max="10" width="15.140625" style="17" customWidth="1"/>
    <col min="11" max="11" width="18.140625" style="17" customWidth="1"/>
    <col min="12" max="12" width="27.28515625" style="17" customWidth="1"/>
    <col min="13" max="13" width="24" style="17" customWidth="1"/>
    <col min="14" max="254" width="12.42578125" style="17"/>
    <col min="1023" max="1024" width="8.7109375" customWidth="1"/>
  </cols>
  <sheetData>
    <row r="1" spans="1:13" ht="21.75" customHeight="1" x14ac:dyDescent="0.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9"/>
      <c r="K1" s="20"/>
    </row>
    <row r="2" spans="1:13" ht="21.75" customHeight="1" x14ac:dyDescent="0.2">
      <c r="A2" s="13" t="s">
        <v>4</v>
      </c>
      <c r="B2" s="13"/>
      <c r="C2" s="13"/>
      <c r="D2" s="12" t="s">
        <v>5</v>
      </c>
      <c r="E2" s="12"/>
      <c r="F2" s="12"/>
      <c r="G2" s="12"/>
      <c r="H2" s="12"/>
      <c r="I2" s="12"/>
      <c r="J2" s="22"/>
      <c r="K2" s="23"/>
    </row>
    <row r="3" spans="1:13" ht="21.75" customHeight="1" x14ac:dyDescent="0.2">
      <c r="A3" s="13" t="s">
        <v>6</v>
      </c>
      <c r="B3" s="13"/>
      <c r="C3" s="13"/>
      <c r="D3" s="11"/>
      <c r="E3" s="11"/>
      <c r="F3" s="11"/>
      <c r="G3" s="11"/>
      <c r="H3" s="11"/>
      <c r="I3" s="11"/>
      <c r="J3" s="22"/>
      <c r="K3" s="23"/>
    </row>
    <row r="4" spans="1:13" ht="21.75" customHeight="1" x14ac:dyDescent="0.2">
      <c r="A4" s="13" t="s">
        <v>7</v>
      </c>
      <c r="B4" s="13"/>
      <c r="C4" s="13"/>
      <c r="D4" s="10"/>
      <c r="E4" s="10"/>
      <c r="F4" s="10"/>
      <c r="G4" s="24" t="s">
        <v>8</v>
      </c>
      <c r="H4" s="9"/>
      <c r="I4" s="9"/>
      <c r="J4" s="22"/>
      <c r="K4" s="23"/>
    </row>
    <row r="5" spans="1:13" ht="21.75" customHeight="1" x14ac:dyDescent="0.2">
      <c r="A5" s="8" t="s">
        <v>9</v>
      </c>
      <c r="B5" s="8"/>
      <c r="C5" s="8"/>
      <c r="D5" s="7" t="s">
        <v>10</v>
      </c>
      <c r="E5" s="7"/>
      <c r="F5" s="7"/>
      <c r="G5" s="7"/>
      <c r="H5" s="7"/>
      <c r="I5" s="7"/>
      <c r="J5" s="25"/>
      <c r="K5" s="26"/>
    </row>
    <row r="6" spans="1:13" ht="21.75" customHeight="1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3" ht="21.75" customHeight="1" x14ac:dyDescent="0.2">
      <c r="A7" s="30" t="s">
        <v>11</v>
      </c>
      <c r="B7" s="6" t="s">
        <v>12</v>
      </c>
      <c r="C7" s="6"/>
      <c r="D7" s="6"/>
      <c r="E7" s="6"/>
      <c r="F7" s="5" t="s">
        <v>13</v>
      </c>
      <c r="G7" s="5"/>
      <c r="H7" s="5"/>
      <c r="I7" s="5"/>
      <c r="J7" s="5"/>
      <c r="K7" s="5"/>
    </row>
    <row r="8" spans="1:13" ht="21.75" customHeight="1" x14ac:dyDescent="0.2">
      <c r="A8" s="30" t="s">
        <v>11</v>
      </c>
      <c r="B8" s="31" t="s">
        <v>14</v>
      </c>
      <c r="C8" s="31"/>
      <c r="D8" s="31"/>
      <c r="E8" s="31"/>
      <c r="F8" s="32" t="s">
        <v>15</v>
      </c>
      <c r="G8" s="31"/>
      <c r="H8" s="31"/>
      <c r="I8" s="31"/>
      <c r="J8" s="31"/>
      <c r="K8" s="33"/>
    </row>
    <row r="9" spans="1:13" ht="21.75" customHeight="1" x14ac:dyDescent="0.2">
      <c r="A9" s="30" t="s">
        <v>11</v>
      </c>
      <c r="B9" s="34" t="s">
        <v>16</v>
      </c>
      <c r="C9" s="34"/>
      <c r="D9" s="34"/>
      <c r="E9" s="34"/>
      <c r="F9" s="35" t="s">
        <v>17</v>
      </c>
      <c r="G9" s="34"/>
      <c r="H9" s="34"/>
      <c r="I9" s="34"/>
      <c r="J9" s="34"/>
      <c r="K9" s="36"/>
    </row>
    <row r="10" spans="1:13" ht="21.75" customHeight="1" x14ac:dyDescent="0.2">
      <c r="A10" s="30" t="s">
        <v>11</v>
      </c>
      <c r="B10" s="34" t="s">
        <v>18</v>
      </c>
      <c r="C10" s="34"/>
      <c r="D10" s="34"/>
      <c r="E10" s="34"/>
      <c r="F10" s="35" t="s">
        <v>19</v>
      </c>
      <c r="G10" s="34"/>
      <c r="H10" s="34"/>
      <c r="I10" s="34"/>
      <c r="J10" s="34"/>
      <c r="K10" s="36"/>
    </row>
    <row r="11" spans="1:13" ht="21.75" customHeight="1" x14ac:dyDescent="0.2">
      <c r="A11" s="30" t="s">
        <v>11</v>
      </c>
      <c r="B11" s="34" t="s">
        <v>20</v>
      </c>
      <c r="C11" s="34"/>
      <c r="D11" s="34"/>
      <c r="E11" s="34"/>
      <c r="F11" s="34"/>
      <c r="G11" s="35">
        <v>1</v>
      </c>
      <c r="H11" s="34"/>
      <c r="I11" s="34"/>
      <c r="J11" s="34"/>
      <c r="K11" s="37"/>
    </row>
    <row r="12" spans="1:13" ht="21.75" customHeight="1" x14ac:dyDescent="0.2">
      <c r="A12" s="4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ht="21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ht="21.75" customHeight="1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8" t="s">
        <v>23</v>
      </c>
      <c r="M15" s="18" t="s">
        <v>24</v>
      </c>
    </row>
    <row r="16" spans="1:13" ht="21.75" customHeight="1" x14ac:dyDescent="0.2">
      <c r="A16" s="38">
        <v>1</v>
      </c>
      <c r="B16" s="34" t="s">
        <v>25</v>
      </c>
      <c r="C16" s="34"/>
      <c r="D16" s="34"/>
      <c r="E16" s="34"/>
      <c r="F16" s="34"/>
      <c r="G16" s="34"/>
      <c r="H16" s="34"/>
      <c r="I16" s="34"/>
      <c r="J16" s="34"/>
      <c r="K16" s="39">
        <v>1565.6</v>
      </c>
      <c r="L16" s="40"/>
      <c r="M16" s="40"/>
    </row>
    <row r="17" spans="1:13" ht="21.75" customHeight="1" x14ac:dyDescent="0.2">
      <c r="A17" s="38">
        <v>2</v>
      </c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41"/>
      <c r="L17" s="42"/>
      <c r="M17" s="42"/>
    </row>
    <row r="18" spans="1:13" ht="21.75" customHeight="1" x14ac:dyDescent="0.2">
      <c r="A18" s="38">
        <v>3</v>
      </c>
      <c r="B18" s="34" t="s">
        <v>27</v>
      </c>
      <c r="C18" s="34"/>
      <c r="D18" s="34"/>
      <c r="E18" s="34"/>
      <c r="F18" s="34"/>
      <c r="G18" s="34"/>
      <c r="H18" s="34"/>
      <c r="I18" s="34"/>
      <c r="J18" s="34"/>
      <c r="K18" s="43"/>
      <c r="L18" s="44"/>
      <c r="M18" s="44"/>
    </row>
    <row r="19" spans="1:13" ht="21.75" customHeight="1" x14ac:dyDescent="0.2">
      <c r="A19" s="45">
        <v>4</v>
      </c>
      <c r="B19" s="3" t="s">
        <v>28</v>
      </c>
      <c r="C19" s="3"/>
      <c r="D19" s="3"/>
      <c r="E19" s="3"/>
      <c r="F19" s="3"/>
      <c r="G19" s="3"/>
      <c r="H19" s="3"/>
      <c r="I19" s="3"/>
      <c r="J19" s="3"/>
      <c r="K19" s="46"/>
      <c r="L19" s="47"/>
      <c r="M19" s="47"/>
    </row>
    <row r="20" spans="1:13" ht="21.75" customHeight="1" x14ac:dyDescent="0.2">
      <c r="A20" s="4" t="s">
        <v>29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 ht="19.149999999999999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ht="21.6" hidden="1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21.75" customHeight="1" x14ac:dyDescent="0.2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8" t="s">
        <v>31</v>
      </c>
      <c r="L23" s="18" t="s">
        <v>23</v>
      </c>
      <c r="M23" s="18" t="s">
        <v>24</v>
      </c>
    </row>
    <row r="24" spans="1:13" ht="21.75" customHeight="1" x14ac:dyDescent="0.2">
      <c r="A24" s="38" t="s">
        <v>32</v>
      </c>
      <c r="B24" s="34" t="s">
        <v>162</v>
      </c>
      <c r="C24" s="34"/>
      <c r="D24" s="34"/>
      <c r="E24" s="34"/>
      <c r="F24" s="34"/>
      <c r="G24" s="34"/>
      <c r="H24" s="34"/>
      <c r="I24" s="34"/>
      <c r="J24" s="48"/>
      <c r="K24" s="49">
        <f>K16/36*25</f>
        <v>1087.2222222222222</v>
      </c>
      <c r="L24" s="39"/>
      <c r="M24" s="49"/>
    </row>
    <row r="25" spans="1:13" ht="21.75" customHeight="1" x14ac:dyDescent="0.2">
      <c r="A25" s="50" t="s">
        <v>34</v>
      </c>
      <c r="B25" s="51" t="s">
        <v>35</v>
      </c>
      <c r="C25" s="51"/>
      <c r="D25" s="51"/>
      <c r="E25" s="52" t="s">
        <v>36</v>
      </c>
      <c r="F25" s="52"/>
      <c r="G25" s="51"/>
      <c r="H25" s="2">
        <v>0</v>
      </c>
      <c r="I25" s="2"/>
      <c r="J25" s="2"/>
      <c r="K25" s="49">
        <f>K24*H25</f>
        <v>0</v>
      </c>
      <c r="L25" s="49"/>
      <c r="M25" s="49"/>
    </row>
    <row r="26" spans="1:13" ht="27.75" customHeight="1" x14ac:dyDescent="0.2">
      <c r="A26" s="1" t="s">
        <v>37</v>
      </c>
      <c r="B26" s="101" t="s">
        <v>38</v>
      </c>
      <c r="C26" s="101"/>
      <c r="D26" s="101"/>
      <c r="E26" s="53" t="s">
        <v>39</v>
      </c>
      <c r="F26" s="52"/>
      <c r="G26" s="51"/>
      <c r="H26" s="51"/>
      <c r="I26" s="51"/>
      <c r="J26" s="54"/>
      <c r="K26" s="102">
        <v>0</v>
      </c>
      <c r="L26" s="49"/>
      <c r="M26" s="49"/>
    </row>
    <row r="27" spans="1:13" ht="63" customHeight="1" x14ac:dyDescent="0.2">
      <c r="A27" s="1"/>
      <c r="B27" s="101"/>
      <c r="C27" s="101"/>
      <c r="D27" s="101"/>
      <c r="E27" s="103" t="s">
        <v>40</v>
      </c>
      <c r="F27" s="103"/>
      <c r="G27" s="55"/>
      <c r="H27" s="56" t="s">
        <v>41</v>
      </c>
      <c r="I27" s="57"/>
      <c r="J27" s="48"/>
      <c r="K27" s="102"/>
      <c r="L27" s="49"/>
      <c r="M27" s="49"/>
    </row>
    <row r="28" spans="1:13" ht="21.75" customHeight="1" x14ac:dyDescent="0.2">
      <c r="A28" s="58" t="s">
        <v>42</v>
      </c>
      <c r="B28" s="104" t="s">
        <v>43</v>
      </c>
      <c r="C28" s="104"/>
      <c r="D28" s="104"/>
      <c r="E28" s="104"/>
      <c r="F28" s="104"/>
      <c r="G28" s="104"/>
      <c r="H28" s="104"/>
      <c r="I28" s="104"/>
      <c r="J28" s="104"/>
      <c r="K28" s="49">
        <v>0</v>
      </c>
      <c r="L28" s="49"/>
      <c r="M28" s="49"/>
    </row>
    <row r="29" spans="1:13" ht="21.75" customHeight="1" x14ac:dyDescent="0.2">
      <c r="A29" s="38" t="s">
        <v>44</v>
      </c>
      <c r="B29" s="105" t="s">
        <v>45</v>
      </c>
      <c r="C29" s="105"/>
      <c r="D29" s="105"/>
      <c r="E29" s="105"/>
      <c r="F29" s="105"/>
      <c r="G29" s="105"/>
      <c r="H29" s="105"/>
      <c r="I29" s="105"/>
      <c r="J29" s="105"/>
      <c r="K29" s="49">
        <v>0</v>
      </c>
      <c r="L29" s="49"/>
      <c r="M29" s="49"/>
    </row>
    <row r="30" spans="1:13" ht="21.75" customHeight="1" x14ac:dyDescent="0.2">
      <c r="A30" s="38" t="s">
        <v>46</v>
      </c>
      <c r="B30" s="106" t="s">
        <v>47</v>
      </c>
      <c r="C30" s="106"/>
      <c r="D30" s="106"/>
      <c r="E30" s="106"/>
      <c r="F30" s="106"/>
      <c r="G30" s="106"/>
      <c r="H30" s="106"/>
      <c r="I30" s="106"/>
      <c r="J30" s="106"/>
      <c r="K30" s="49">
        <v>0</v>
      </c>
      <c r="L30" s="49"/>
      <c r="M30" s="49"/>
    </row>
    <row r="31" spans="1:13" ht="21.6" hidden="1" customHeight="1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59"/>
      <c r="M31" s="59"/>
    </row>
    <row r="32" spans="1:13" ht="21.75" customHeight="1" x14ac:dyDescent="0.2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60">
        <f>SUM(K24:K30)</f>
        <v>1087.2222222222222</v>
      </c>
      <c r="L32" s="60"/>
      <c r="M32" s="60"/>
    </row>
    <row r="33" spans="1:13" ht="21.75" customHeight="1" x14ac:dyDescent="0.2">
      <c r="A33" s="108" t="s">
        <v>49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1:13" ht="32.450000000000003" customHeight="1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</row>
    <row r="35" spans="1:13" ht="21.75" customHeight="1" x14ac:dyDescent="0.2">
      <c r="A35" s="14" t="s">
        <v>50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0"/>
      <c r="M35" s="60"/>
    </row>
    <row r="36" spans="1:13" ht="21.75" customHeight="1" x14ac:dyDescent="0.2">
      <c r="A36" s="14" t="s">
        <v>51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 t="s">
        <v>23</v>
      </c>
      <c r="M36" s="18" t="s">
        <v>24</v>
      </c>
    </row>
    <row r="37" spans="1:13" ht="21.75" customHeight="1" x14ac:dyDescent="0.2">
      <c r="A37" s="61" t="s">
        <v>32</v>
      </c>
      <c r="B37" s="109" t="s">
        <v>52</v>
      </c>
      <c r="C37" s="109"/>
      <c r="D37" s="109"/>
      <c r="E37" s="109"/>
      <c r="F37" s="109"/>
      <c r="G37" s="109"/>
      <c r="H37" s="109"/>
      <c r="I37" s="109"/>
      <c r="J37" s="62">
        <v>8.3299999999999999E-2</v>
      </c>
      <c r="K37" s="63">
        <f>$K$32*J37</f>
        <v>90.56561111111111</v>
      </c>
      <c r="L37" s="63"/>
      <c r="M37" s="63"/>
    </row>
    <row r="38" spans="1:13" ht="21.75" customHeight="1" x14ac:dyDescent="0.2">
      <c r="A38" s="61" t="s">
        <v>34</v>
      </c>
      <c r="B38" s="109" t="s">
        <v>53</v>
      </c>
      <c r="C38" s="109"/>
      <c r="D38" s="109"/>
      <c r="E38" s="109"/>
      <c r="F38" s="109"/>
      <c r="G38" s="109"/>
      <c r="H38" s="109"/>
      <c r="I38" s="109"/>
      <c r="J38" s="64">
        <v>0</v>
      </c>
      <c r="K38" s="63">
        <f>$K$32*J38</f>
        <v>0</v>
      </c>
      <c r="L38" s="63"/>
      <c r="M38" s="63"/>
    </row>
    <row r="39" spans="1:13" ht="21.75" customHeight="1" x14ac:dyDescent="0.2">
      <c r="A39" s="65"/>
      <c r="B39" s="110" t="s">
        <v>54</v>
      </c>
      <c r="C39" s="110"/>
      <c r="D39" s="110"/>
      <c r="E39" s="110"/>
      <c r="F39" s="110"/>
      <c r="G39" s="110"/>
      <c r="H39" s="110"/>
      <c r="I39" s="110"/>
      <c r="J39" s="66">
        <f>J37+J38</f>
        <v>8.3299999999999999E-2</v>
      </c>
      <c r="K39" s="60">
        <f>SUM(K37:K38)</f>
        <v>90.56561111111111</v>
      </c>
      <c r="L39" s="60"/>
      <c r="M39" s="60"/>
    </row>
    <row r="40" spans="1:13" ht="21.75" customHeight="1" x14ac:dyDescent="0.2">
      <c r="A40" s="108" t="s">
        <v>55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3" ht="90.6" customHeight="1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3" ht="21.75" customHeight="1" x14ac:dyDescent="0.2">
      <c r="A42" s="14" t="s">
        <v>56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 t="s">
        <v>23</v>
      </c>
      <c r="M42" s="18" t="s">
        <v>24</v>
      </c>
    </row>
    <row r="43" spans="1:13" ht="21.75" customHeight="1" x14ac:dyDescent="0.2">
      <c r="A43" s="38" t="s">
        <v>32</v>
      </c>
      <c r="B43" s="111" t="s">
        <v>57</v>
      </c>
      <c r="C43" s="111"/>
      <c r="D43" s="111"/>
      <c r="E43" s="111"/>
      <c r="F43" s="111"/>
      <c r="G43" s="111"/>
      <c r="H43" s="111"/>
      <c r="I43" s="111"/>
      <c r="J43" s="67">
        <v>0.2</v>
      </c>
      <c r="K43" s="49">
        <f t="shared" ref="K43:K50" si="0">($K$32+$K$39)*J43</f>
        <v>235.55756666666667</v>
      </c>
      <c r="L43" s="49"/>
      <c r="M43" s="49"/>
    </row>
    <row r="44" spans="1:13" ht="21.75" customHeight="1" x14ac:dyDescent="0.2">
      <c r="A44" s="38" t="s">
        <v>34</v>
      </c>
      <c r="B44" s="111" t="s">
        <v>58</v>
      </c>
      <c r="C44" s="111"/>
      <c r="D44" s="111"/>
      <c r="E44" s="111"/>
      <c r="F44" s="111"/>
      <c r="G44" s="111"/>
      <c r="H44" s="111"/>
      <c r="I44" s="111"/>
      <c r="J44" s="68">
        <v>0</v>
      </c>
      <c r="K44" s="49">
        <f t="shared" si="0"/>
        <v>0</v>
      </c>
      <c r="L44" s="49"/>
      <c r="M44" s="49"/>
    </row>
    <row r="45" spans="1:13" ht="21.75" customHeight="1" x14ac:dyDescent="0.2">
      <c r="A45" s="38" t="s">
        <v>37</v>
      </c>
      <c r="B45" s="111" t="s">
        <v>59</v>
      </c>
      <c r="C45" s="111"/>
      <c r="D45" s="111"/>
      <c r="E45" s="111"/>
      <c r="F45" s="111"/>
      <c r="G45" s="111"/>
      <c r="H45" s="111"/>
      <c r="I45" s="111"/>
      <c r="J45" s="68">
        <v>0</v>
      </c>
      <c r="K45" s="49">
        <f t="shared" si="0"/>
        <v>0</v>
      </c>
      <c r="L45" s="49"/>
      <c r="M45" s="49"/>
    </row>
    <row r="46" spans="1:13" ht="21.75" customHeight="1" x14ac:dyDescent="0.2">
      <c r="A46" s="38" t="s">
        <v>42</v>
      </c>
      <c r="B46" s="111" t="s">
        <v>60</v>
      </c>
      <c r="C46" s="111"/>
      <c r="D46" s="111"/>
      <c r="E46" s="111"/>
      <c r="F46" s="111"/>
      <c r="G46" s="111"/>
      <c r="H46" s="111"/>
      <c r="I46" s="111"/>
      <c r="J46" s="68">
        <v>0</v>
      </c>
      <c r="K46" s="49">
        <f t="shared" si="0"/>
        <v>0</v>
      </c>
      <c r="L46" s="49"/>
      <c r="M46" s="49"/>
    </row>
    <row r="47" spans="1:13" ht="21.75" customHeight="1" x14ac:dyDescent="0.2">
      <c r="A47" s="38" t="s">
        <v>44</v>
      </c>
      <c r="B47" s="111" t="s">
        <v>61</v>
      </c>
      <c r="C47" s="111"/>
      <c r="D47" s="111"/>
      <c r="E47" s="111"/>
      <c r="F47" s="111"/>
      <c r="G47" s="111"/>
      <c r="H47" s="111"/>
      <c r="I47" s="111"/>
      <c r="J47" s="68">
        <v>0</v>
      </c>
      <c r="K47" s="49">
        <f t="shared" si="0"/>
        <v>0</v>
      </c>
      <c r="L47" s="49"/>
      <c r="M47" s="49"/>
    </row>
    <row r="48" spans="1:13" ht="21.75" customHeight="1" x14ac:dyDescent="0.2">
      <c r="A48" s="38" t="s">
        <v>62</v>
      </c>
      <c r="B48" s="111" t="s">
        <v>63</v>
      </c>
      <c r="C48" s="111"/>
      <c r="D48" s="111"/>
      <c r="E48" s="111"/>
      <c r="F48" s="111"/>
      <c r="G48" s="111"/>
      <c r="H48" s="111"/>
      <c r="I48" s="111"/>
      <c r="J48" s="67">
        <v>0.08</v>
      </c>
      <c r="K48" s="49">
        <f t="shared" si="0"/>
        <v>94.223026666666669</v>
      </c>
      <c r="L48" s="49"/>
      <c r="M48" s="49"/>
    </row>
    <row r="49" spans="1:15" ht="21.75" customHeight="1" x14ac:dyDescent="0.2">
      <c r="A49" s="38" t="s">
        <v>46</v>
      </c>
      <c r="B49" s="112" t="s">
        <v>64</v>
      </c>
      <c r="C49" s="112"/>
      <c r="D49" s="112"/>
      <c r="E49" s="112"/>
      <c r="F49" s="69">
        <v>0</v>
      </c>
      <c r="G49" s="70" t="s">
        <v>65</v>
      </c>
      <c r="H49" s="113">
        <v>0</v>
      </c>
      <c r="I49" s="113"/>
      <c r="J49" s="71">
        <f>F49*H49</f>
        <v>0</v>
      </c>
      <c r="K49" s="49">
        <f t="shared" si="0"/>
        <v>0</v>
      </c>
      <c r="L49" s="49"/>
      <c r="M49" s="49"/>
    </row>
    <row r="50" spans="1:15" ht="21.75" customHeight="1" x14ac:dyDescent="0.2">
      <c r="A50" s="38" t="s">
        <v>66</v>
      </c>
      <c r="B50" s="34" t="s">
        <v>67</v>
      </c>
      <c r="C50" s="72"/>
      <c r="D50" s="72"/>
      <c r="E50" s="72"/>
      <c r="F50" s="73"/>
      <c r="G50" s="114"/>
      <c r="H50" s="114"/>
      <c r="I50" s="114"/>
      <c r="J50" s="74">
        <v>0</v>
      </c>
      <c r="K50" s="49">
        <f t="shared" si="0"/>
        <v>0</v>
      </c>
      <c r="L50" s="49"/>
      <c r="M50" s="49"/>
    </row>
    <row r="51" spans="1:15" ht="21.75" customHeight="1" x14ac:dyDescent="0.2">
      <c r="A51" s="14" t="s">
        <v>54</v>
      </c>
      <c r="B51" s="14" t="s">
        <v>67</v>
      </c>
      <c r="C51" s="14"/>
      <c r="D51" s="14"/>
      <c r="E51" s="14"/>
      <c r="F51" s="14"/>
      <c r="G51" s="14"/>
      <c r="H51" s="14"/>
      <c r="I51" s="14"/>
      <c r="J51" s="75">
        <f>SUM(J43:J50)</f>
        <v>0.28000000000000003</v>
      </c>
      <c r="K51" s="60">
        <f>SUM(K43:K50)</f>
        <v>329.78059333333334</v>
      </c>
      <c r="L51" s="60"/>
      <c r="M51" s="60"/>
    </row>
    <row r="52" spans="1:15" ht="21.75" customHeight="1" x14ac:dyDescent="0.2">
      <c r="A52" s="4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5" ht="21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5" ht="12.6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5" ht="21.75" customHeight="1" x14ac:dyDescent="0.2">
      <c r="A55" s="14" t="s">
        <v>69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8" t="s">
        <v>23</v>
      </c>
      <c r="M55" s="18" t="s">
        <v>24</v>
      </c>
    </row>
    <row r="56" spans="1:15" ht="21.75" customHeight="1" x14ac:dyDescent="0.2">
      <c r="A56" s="45" t="s">
        <v>32</v>
      </c>
      <c r="B56" s="115" t="s">
        <v>70</v>
      </c>
      <c r="C56" s="115"/>
      <c r="D56" s="115"/>
      <c r="E56" s="115"/>
      <c r="F56" s="76" t="s">
        <v>71</v>
      </c>
      <c r="G56" s="76"/>
      <c r="H56" s="116">
        <v>22</v>
      </c>
      <c r="I56" s="116"/>
      <c r="J56" s="116"/>
      <c r="K56" s="77">
        <f>(5.5*H56)*2</f>
        <v>242</v>
      </c>
      <c r="L56" s="63"/>
      <c r="M56" s="63"/>
      <c r="N56" s="17" t="s">
        <v>72</v>
      </c>
    </row>
    <row r="57" spans="1:15" ht="21.75" customHeight="1" x14ac:dyDescent="0.2">
      <c r="A57" s="45"/>
      <c r="B57" s="117" t="s">
        <v>73</v>
      </c>
      <c r="C57" s="117"/>
      <c r="D57" s="117"/>
      <c r="E57" s="117"/>
      <c r="F57" s="117"/>
      <c r="G57" s="117"/>
      <c r="H57" s="117"/>
      <c r="I57" s="117"/>
      <c r="J57" s="117"/>
      <c r="K57" s="63">
        <f>- (K24*0.06)</f>
        <v>-65.233333333333334</v>
      </c>
      <c r="L57" s="63"/>
      <c r="M57" s="63"/>
      <c r="N57" s="17" t="s">
        <v>74</v>
      </c>
      <c r="O57" s="78">
        <v>5.5</v>
      </c>
    </row>
    <row r="58" spans="1:15" ht="21.75" customHeight="1" x14ac:dyDescent="0.2">
      <c r="A58" s="18" t="s">
        <v>34</v>
      </c>
      <c r="B58" s="118" t="s">
        <v>75</v>
      </c>
      <c r="C58" s="118"/>
      <c r="D58" s="118"/>
      <c r="E58" s="118"/>
      <c r="F58" s="118"/>
      <c r="G58" s="118"/>
      <c r="H58" s="118"/>
      <c r="I58" s="118"/>
      <c r="J58" s="118"/>
      <c r="K58" s="63">
        <v>500.85</v>
      </c>
      <c r="L58" s="63"/>
      <c r="M58" s="63"/>
      <c r="O58" s="78"/>
    </row>
    <row r="59" spans="1:15" ht="21.75" customHeight="1" x14ac:dyDescent="0.2">
      <c r="A59" s="18"/>
      <c r="B59" s="117" t="s">
        <v>76</v>
      </c>
      <c r="C59" s="117"/>
      <c r="D59" s="117"/>
      <c r="E59" s="117"/>
      <c r="F59" s="117"/>
      <c r="G59" s="117"/>
      <c r="H59" s="117"/>
      <c r="I59" s="117"/>
      <c r="J59" s="117"/>
      <c r="K59" s="63">
        <f>-(K58*0.2)</f>
        <v>-100.17000000000002</v>
      </c>
      <c r="L59" s="63"/>
      <c r="M59" s="63"/>
    </row>
    <row r="60" spans="1:15" ht="21.75" customHeight="1" x14ac:dyDescent="0.2">
      <c r="A60" s="18" t="s">
        <v>37</v>
      </c>
      <c r="B60" s="119" t="s">
        <v>77</v>
      </c>
      <c r="C60" s="119"/>
      <c r="D60" s="119"/>
      <c r="E60" s="119"/>
      <c r="F60" s="119"/>
      <c r="G60" s="119"/>
      <c r="H60" s="119"/>
      <c r="I60" s="119"/>
      <c r="J60" s="119"/>
      <c r="K60" s="63">
        <v>71.5</v>
      </c>
      <c r="L60" s="63"/>
      <c r="M60" s="63"/>
    </row>
    <row r="61" spans="1:15" ht="21.75" customHeight="1" x14ac:dyDescent="0.2">
      <c r="A61" s="18" t="s">
        <v>42</v>
      </c>
      <c r="B61" s="119" t="s">
        <v>78</v>
      </c>
      <c r="C61" s="119"/>
      <c r="D61" s="119"/>
      <c r="E61" s="119"/>
      <c r="F61" s="119"/>
      <c r="G61" s="119"/>
      <c r="H61" s="119"/>
      <c r="I61" s="119"/>
      <c r="J61" s="119"/>
      <c r="K61" s="63">
        <v>0</v>
      </c>
      <c r="L61" s="63"/>
      <c r="M61" s="63"/>
    </row>
    <row r="62" spans="1:15" ht="21.75" customHeight="1" x14ac:dyDescent="0.2">
      <c r="A62" s="18" t="s">
        <v>44</v>
      </c>
      <c r="B62" s="119" t="s">
        <v>79</v>
      </c>
      <c r="C62" s="119"/>
      <c r="D62" s="119"/>
      <c r="E62" s="119"/>
      <c r="F62" s="119"/>
      <c r="G62" s="119"/>
      <c r="H62" s="119"/>
      <c r="I62" s="119"/>
      <c r="J62" s="119"/>
      <c r="K62" s="63">
        <v>0</v>
      </c>
      <c r="L62" s="63"/>
      <c r="M62" s="63"/>
    </row>
    <row r="63" spans="1:15" ht="21.75" customHeight="1" x14ac:dyDescent="0.2">
      <c r="A63" s="18" t="s">
        <v>62</v>
      </c>
      <c r="B63" s="119" t="s">
        <v>80</v>
      </c>
      <c r="C63" s="119"/>
      <c r="D63" s="119"/>
      <c r="E63" s="119"/>
      <c r="F63" s="119"/>
      <c r="G63" s="119"/>
      <c r="H63" s="119"/>
      <c r="I63" s="119"/>
      <c r="J63" s="119"/>
      <c r="K63" s="63">
        <v>0</v>
      </c>
      <c r="L63" s="63"/>
      <c r="M63" s="63"/>
    </row>
    <row r="64" spans="1:15" ht="21.75" customHeight="1" x14ac:dyDescent="0.2">
      <c r="A64" s="18" t="s">
        <v>46</v>
      </c>
      <c r="B64" s="119" t="s">
        <v>81</v>
      </c>
      <c r="C64" s="119"/>
      <c r="D64" s="119"/>
      <c r="E64" s="119"/>
      <c r="F64" s="119"/>
      <c r="G64" s="119"/>
      <c r="H64" s="119"/>
      <c r="I64" s="119"/>
      <c r="J64" s="119"/>
      <c r="K64" s="63">
        <v>23.5</v>
      </c>
      <c r="L64" s="63"/>
      <c r="M64" s="63"/>
    </row>
    <row r="65" spans="1:13" ht="21.75" customHeight="1" x14ac:dyDescent="0.2">
      <c r="A65" s="18" t="s">
        <v>66</v>
      </c>
      <c r="B65" s="119" t="s">
        <v>82</v>
      </c>
      <c r="C65" s="119"/>
      <c r="D65" s="119"/>
      <c r="E65" s="119"/>
      <c r="F65" s="119"/>
      <c r="G65" s="119"/>
      <c r="H65" s="119"/>
      <c r="I65" s="119"/>
      <c r="J65" s="119"/>
      <c r="K65" s="63">
        <v>23.5</v>
      </c>
      <c r="L65" s="63"/>
      <c r="M65" s="63"/>
    </row>
    <row r="66" spans="1:13" ht="21.75" customHeight="1" x14ac:dyDescent="0.2">
      <c r="A66" s="18" t="s">
        <v>83</v>
      </c>
      <c r="B66" s="119" t="s">
        <v>84</v>
      </c>
      <c r="C66" s="119"/>
      <c r="D66" s="119"/>
      <c r="E66" s="119"/>
      <c r="F66" s="119"/>
      <c r="G66" s="119"/>
      <c r="H66" s="119"/>
      <c r="I66" s="119"/>
      <c r="J66" s="119"/>
      <c r="K66" s="63">
        <v>0</v>
      </c>
      <c r="L66" s="63"/>
      <c r="M66" s="63"/>
    </row>
    <row r="67" spans="1:13" ht="21.75" customHeight="1" x14ac:dyDescent="0.2">
      <c r="A67" s="18"/>
      <c r="B67" s="120"/>
      <c r="C67" s="120"/>
      <c r="D67" s="120"/>
      <c r="E67" s="120"/>
      <c r="F67" s="120"/>
      <c r="G67" s="120"/>
      <c r="H67" s="120"/>
      <c r="I67" s="120"/>
      <c r="J67" s="120"/>
      <c r="K67" s="63"/>
      <c r="L67" s="63"/>
      <c r="M67" s="63"/>
    </row>
    <row r="68" spans="1:13" ht="21.75" customHeight="1" x14ac:dyDescent="0.2">
      <c r="A68" s="18"/>
      <c r="B68" s="14" t="s">
        <v>54</v>
      </c>
      <c r="C68" s="14"/>
      <c r="D68" s="14"/>
      <c r="E68" s="14"/>
      <c r="F68" s="14"/>
      <c r="G68" s="14"/>
      <c r="H68" s="14"/>
      <c r="I68" s="14"/>
      <c r="J68" s="14"/>
      <c r="K68" s="60">
        <f>SUM(K56:K67)</f>
        <v>695.94666666666672</v>
      </c>
      <c r="L68" s="60"/>
      <c r="M68" s="60"/>
    </row>
    <row r="69" spans="1:13" ht="21.75" customHeight="1" x14ac:dyDescent="0.2">
      <c r="A69" s="108" t="s">
        <v>85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3" ht="37.15" customHeight="1" x14ac:dyDescent="0.2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1:13" ht="21.75" customHeight="1" x14ac:dyDescent="0.2">
      <c r="A71" s="14" t="s">
        <v>86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8" t="s">
        <v>23</v>
      </c>
      <c r="M71" s="18" t="s">
        <v>24</v>
      </c>
    </row>
    <row r="72" spans="1:13" ht="21.75" customHeight="1" x14ac:dyDescent="0.2">
      <c r="A72" s="79" t="s">
        <v>87</v>
      </c>
      <c r="B72" s="119" t="s">
        <v>88</v>
      </c>
      <c r="C72" s="119"/>
      <c r="D72" s="119"/>
      <c r="E72" s="119"/>
      <c r="F72" s="119"/>
      <c r="G72" s="119"/>
      <c r="H72" s="119"/>
      <c r="I72" s="119"/>
      <c r="J72" s="80">
        <f>J39</f>
        <v>8.3299999999999999E-2</v>
      </c>
      <c r="K72" s="63">
        <f>K39</f>
        <v>90.56561111111111</v>
      </c>
      <c r="L72" s="63"/>
      <c r="M72" s="63"/>
    </row>
    <row r="73" spans="1:13" ht="21.75" customHeight="1" x14ac:dyDescent="0.2">
      <c r="A73" s="79" t="s">
        <v>89</v>
      </c>
      <c r="B73" s="119" t="s">
        <v>90</v>
      </c>
      <c r="C73" s="119"/>
      <c r="D73" s="119"/>
      <c r="E73" s="119"/>
      <c r="F73" s="119"/>
      <c r="G73" s="119"/>
      <c r="H73" s="119"/>
      <c r="I73" s="119"/>
      <c r="J73" s="80">
        <f>J51</f>
        <v>0.28000000000000003</v>
      </c>
      <c r="K73" s="63">
        <f>K51</f>
        <v>329.78059333333334</v>
      </c>
      <c r="L73" s="63"/>
      <c r="M73" s="63"/>
    </row>
    <row r="74" spans="1:13" ht="21.75" customHeight="1" x14ac:dyDescent="0.2">
      <c r="A74" s="79" t="s">
        <v>91</v>
      </c>
      <c r="B74" s="121" t="s">
        <v>92</v>
      </c>
      <c r="C74" s="121"/>
      <c r="D74" s="121"/>
      <c r="E74" s="121"/>
      <c r="F74" s="121"/>
      <c r="G74" s="121"/>
      <c r="H74" s="121"/>
      <c r="I74" s="121"/>
      <c r="J74" s="121"/>
      <c r="K74" s="63">
        <f>K68</f>
        <v>695.94666666666672</v>
      </c>
      <c r="L74" s="63"/>
      <c r="M74" s="63"/>
    </row>
    <row r="75" spans="1:13" ht="21.75" customHeight="1" x14ac:dyDescent="0.2">
      <c r="A75" s="45"/>
      <c r="B75" s="14" t="s">
        <v>54</v>
      </c>
      <c r="C75" s="14"/>
      <c r="D75" s="14"/>
      <c r="E75" s="14"/>
      <c r="F75" s="14"/>
      <c r="G75" s="14"/>
      <c r="H75" s="14"/>
      <c r="I75" s="14"/>
      <c r="J75" s="75">
        <f>J72+J73</f>
        <v>0.36330000000000001</v>
      </c>
      <c r="K75" s="81">
        <f>SUM(K72:K74)</f>
        <v>1116.2928711111113</v>
      </c>
      <c r="L75" s="60"/>
      <c r="M75" s="60"/>
    </row>
    <row r="76" spans="1:13" s="82" customFormat="1" ht="21.75" customHeight="1" x14ac:dyDescent="0.2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3" s="82" customFormat="1" ht="21.75" customHeight="1" x14ac:dyDescent="0.2">
      <c r="A77" s="14" t="s">
        <v>93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8" t="s">
        <v>23</v>
      </c>
      <c r="M77" s="18" t="s">
        <v>24</v>
      </c>
    </row>
    <row r="78" spans="1:13" s="82" customFormat="1" ht="21.75" customHeight="1" x14ac:dyDescent="0.2">
      <c r="A78" s="18" t="s">
        <v>32</v>
      </c>
      <c r="B78" s="119" t="s">
        <v>94</v>
      </c>
      <c r="C78" s="119"/>
      <c r="D78" s="119"/>
      <c r="E78" s="119"/>
      <c r="F78" s="119"/>
      <c r="G78" s="119"/>
      <c r="H78" s="119"/>
      <c r="I78" s="119"/>
      <c r="J78" s="83">
        <v>0</v>
      </c>
      <c r="K78" s="49">
        <f t="shared" ref="K78:K83" si="1">J78*$K$32</f>
        <v>0</v>
      </c>
      <c r="L78" s="49"/>
      <c r="M78" s="49"/>
    </row>
    <row r="79" spans="1:13" s="82" customFormat="1" ht="21.75" customHeight="1" x14ac:dyDescent="0.2">
      <c r="A79" s="18" t="s">
        <v>34</v>
      </c>
      <c r="B79" s="119" t="s">
        <v>95</v>
      </c>
      <c r="C79" s="119"/>
      <c r="D79" s="119"/>
      <c r="E79" s="119"/>
      <c r="F79" s="119"/>
      <c r="G79" s="119"/>
      <c r="H79" s="119"/>
      <c r="I79" s="119"/>
      <c r="J79" s="83">
        <v>0</v>
      </c>
      <c r="K79" s="49">
        <f t="shared" si="1"/>
        <v>0</v>
      </c>
      <c r="L79" s="49"/>
      <c r="M79" s="49"/>
    </row>
    <row r="80" spans="1:13" s="82" customFormat="1" ht="24" customHeight="1" x14ac:dyDescent="0.2">
      <c r="A80" s="18" t="s">
        <v>37</v>
      </c>
      <c r="B80" s="123" t="s">
        <v>96</v>
      </c>
      <c r="C80" s="123"/>
      <c r="D80" s="123"/>
      <c r="E80" s="123"/>
      <c r="F80" s="123"/>
      <c r="G80" s="123"/>
      <c r="H80" s="123"/>
      <c r="I80" s="123"/>
      <c r="J80" s="83">
        <v>0</v>
      </c>
      <c r="K80" s="49">
        <f t="shared" si="1"/>
        <v>0</v>
      </c>
      <c r="L80" s="49"/>
      <c r="M80" s="49"/>
    </row>
    <row r="81" spans="1:14" s="82" customFormat="1" ht="21.75" customHeight="1" x14ac:dyDescent="0.2">
      <c r="A81" s="18" t="s">
        <v>42</v>
      </c>
      <c r="B81" s="119" t="s">
        <v>97</v>
      </c>
      <c r="C81" s="119"/>
      <c r="D81" s="119"/>
      <c r="E81" s="119"/>
      <c r="F81" s="119"/>
      <c r="G81" s="119"/>
      <c r="H81" s="119"/>
      <c r="I81" s="119"/>
      <c r="J81" s="83">
        <v>0</v>
      </c>
      <c r="K81" s="49">
        <f t="shared" si="1"/>
        <v>0</v>
      </c>
      <c r="L81" s="49"/>
      <c r="M81" s="49"/>
    </row>
    <row r="82" spans="1:14" s="82" customFormat="1" ht="20.45" customHeight="1" x14ac:dyDescent="0.2">
      <c r="A82" s="18" t="s">
        <v>44</v>
      </c>
      <c r="B82" s="119" t="s">
        <v>98</v>
      </c>
      <c r="C82" s="119"/>
      <c r="D82" s="119"/>
      <c r="E82" s="119"/>
      <c r="F82" s="119"/>
      <c r="G82" s="119"/>
      <c r="H82" s="119"/>
      <c r="I82" s="119"/>
      <c r="J82" s="83">
        <v>0</v>
      </c>
      <c r="K82" s="49">
        <f t="shared" si="1"/>
        <v>0</v>
      </c>
      <c r="L82" s="49"/>
      <c r="M82" s="49"/>
    </row>
    <row r="83" spans="1:14" s="82" customFormat="1" ht="24" customHeight="1" x14ac:dyDescent="0.2">
      <c r="A83" s="18" t="s">
        <v>62</v>
      </c>
      <c r="B83" s="123" t="s">
        <v>99</v>
      </c>
      <c r="C83" s="123"/>
      <c r="D83" s="123"/>
      <c r="E83" s="123"/>
      <c r="F83" s="123"/>
      <c r="G83" s="123"/>
      <c r="H83" s="123"/>
      <c r="I83" s="123"/>
      <c r="J83" s="83">
        <v>0</v>
      </c>
      <c r="K83" s="49">
        <f t="shared" si="1"/>
        <v>0</v>
      </c>
      <c r="L83" s="49"/>
      <c r="M83" s="49"/>
      <c r="N83" s="82" t="s">
        <v>100</v>
      </c>
    </row>
    <row r="84" spans="1:14" s="82" customFormat="1" ht="21.75" customHeight="1" x14ac:dyDescent="0.2">
      <c r="A84" s="14" t="s">
        <v>54</v>
      </c>
      <c r="B84" s="14"/>
      <c r="C84" s="14"/>
      <c r="D84" s="14"/>
      <c r="E84" s="14"/>
      <c r="F84" s="14"/>
      <c r="G84" s="14"/>
      <c r="H84" s="14"/>
      <c r="I84" s="14"/>
      <c r="J84" s="75">
        <f>SUM(J78:J83)</f>
        <v>0</v>
      </c>
      <c r="K84" s="60">
        <f>SUM(K78:K83)</f>
        <v>0</v>
      </c>
      <c r="L84" s="60"/>
      <c r="M84" s="60"/>
    </row>
    <row r="85" spans="1:14" s="82" customFormat="1" ht="21.75" customHeight="1" x14ac:dyDescent="0.2">
      <c r="A85" s="108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1:14" s="82" customFormat="1" ht="21.75" customHeight="1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1:14" s="82" customFormat="1" ht="12.6" customHeight="1" x14ac:dyDescent="0.2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1:14" s="82" customFormat="1" ht="21.75" customHeight="1" x14ac:dyDescent="0.2">
      <c r="A88" s="14" t="s">
        <v>102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60"/>
      <c r="M88" s="60"/>
    </row>
    <row r="89" spans="1:14" s="82" customFormat="1" ht="21.75" customHeight="1" x14ac:dyDescent="0.2">
      <c r="A89" s="14" t="s">
        <v>103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8" t="s">
        <v>23</v>
      </c>
      <c r="M89" s="18" t="s">
        <v>24</v>
      </c>
    </row>
    <row r="90" spans="1:14" s="82" customFormat="1" ht="21.75" customHeight="1" x14ac:dyDescent="0.2">
      <c r="A90" s="18" t="s">
        <v>32</v>
      </c>
      <c r="B90" s="119" t="s">
        <v>104</v>
      </c>
      <c r="C90" s="119"/>
      <c r="D90" s="119"/>
      <c r="E90" s="119"/>
      <c r="F90" s="119"/>
      <c r="G90" s="119"/>
      <c r="H90" s="119"/>
      <c r="I90" s="119"/>
      <c r="J90" s="83">
        <v>0</v>
      </c>
      <c r="K90" s="49">
        <f t="shared" ref="K90:K95" si="2">J90*$K$32</f>
        <v>0</v>
      </c>
      <c r="L90" s="49"/>
      <c r="M90" s="49"/>
    </row>
    <row r="91" spans="1:14" s="82" customFormat="1" ht="21.75" customHeight="1" x14ac:dyDescent="0.2">
      <c r="A91" s="18" t="s">
        <v>34</v>
      </c>
      <c r="B91" s="119" t="s">
        <v>105</v>
      </c>
      <c r="C91" s="119"/>
      <c r="D91" s="119"/>
      <c r="E91" s="119"/>
      <c r="F91" s="119"/>
      <c r="G91" s="119"/>
      <c r="H91" s="119"/>
      <c r="I91" s="119"/>
      <c r="J91" s="83">
        <v>0</v>
      </c>
      <c r="K91" s="49">
        <f t="shared" si="2"/>
        <v>0</v>
      </c>
      <c r="L91" s="49"/>
      <c r="M91" s="49"/>
    </row>
    <row r="92" spans="1:14" s="82" customFormat="1" ht="21.75" customHeight="1" x14ac:dyDescent="0.2">
      <c r="A92" s="18" t="s">
        <v>37</v>
      </c>
      <c r="B92" s="119" t="s">
        <v>106</v>
      </c>
      <c r="C92" s="119"/>
      <c r="D92" s="119"/>
      <c r="E92" s="119"/>
      <c r="F92" s="119"/>
      <c r="G92" s="119"/>
      <c r="H92" s="119"/>
      <c r="I92" s="119"/>
      <c r="J92" s="83">
        <v>0</v>
      </c>
      <c r="K92" s="49">
        <f t="shared" si="2"/>
        <v>0</v>
      </c>
      <c r="L92" s="49"/>
      <c r="M92" s="49"/>
    </row>
    <row r="93" spans="1:14" s="82" customFormat="1" ht="21.75" customHeight="1" x14ac:dyDescent="0.2">
      <c r="A93" s="18" t="s">
        <v>42</v>
      </c>
      <c r="B93" s="119" t="s">
        <v>107</v>
      </c>
      <c r="C93" s="119"/>
      <c r="D93" s="119"/>
      <c r="E93" s="119"/>
      <c r="F93" s="119"/>
      <c r="G93" s="119"/>
      <c r="H93" s="119"/>
      <c r="I93" s="119"/>
      <c r="J93" s="83">
        <v>0</v>
      </c>
      <c r="K93" s="49">
        <f t="shared" si="2"/>
        <v>0</v>
      </c>
      <c r="L93" s="49"/>
      <c r="M93" s="49"/>
    </row>
    <row r="94" spans="1:14" s="82" customFormat="1" ht="21.75" customHeight="1" x14ac:dyDescent="0.2">
      <c r="A94" s="18" t="s">
        <v>44</v>
      </c>
      <c r="B94" s="119" t="s">
        <v>108</v>
      </c>
      <c r="C94" s="119"/>
      <c r="D94" s="119"/>
      <c r="E94" s="119"/>
      <c r="F94" s="119"/>
      <c r="G94" s="119"/>
      <c r="H94" s="119"/>
      <c r="I94" s="119"/>
      <c r="J94" s="83">
        <v>0</v>
      </c>
      <c r="K94" s="49">
        <f t="shared" si="2"/>
        <v>0</v>
      </c>
      <c r="L94" s="49"/>
      <c r="M94" s="49"/>
    </row>
    <row r="95" spans="1:14" s="82" customFormat="1" ht="21.75" customHeight="1" x14ac:dyDescent="0.2">
      <c r="A95" s="18" t="s">
        <v>62</v>
      </c>
      <c r="B95" s="119" t="s">
        <v>109</v>
      </c>
      <c r="C95" s="119"/>
      <c r="D95" s="119"/>
      <c r="E95" s="119"/>
      <c r="F95" s="119"/>
      <c r="G95" s="119"/>
      <c r="H95" s="119"/>
      <c r="I95" s="119"/>
      <c r="J95" s="83">
        <v>0</v>
      </c>
      <c r="K95" s="49">
        <f t="shared" si="2"/>
        <v>0</v>
      </c>
      <c r="L95" s="49"/>
      <c r="M95" s="49"/>
    </row>
    <row r="96" spans="1:14" s="82" customFormat="1" ht="21.75" customHeight="1" x14ac:dyDescent="0.2">
      <c r="A96" s="124" t="s">
        <v>54</v>
      </c>
      <c r="B96" s="124"/>
      <c r="C96" s="124"/>
      <c r="D96" s="124"/>
      <c r="E96" s="124"/>
      <c r="F96" s="124"/>
      <c r="G96" s="124"/>
      <c r="H96" s="124"/>
      <c r="I96" s="124"/>
      <c r="J96" s="75">
        <f>SUM(J90:J95)</f>
        <v>0</v>
      </c>
      <c r="K96" s="60">
        <f>SUM(K90:K95)</f>
        <v>0</v>
      </c>
      <c r="L96" s="60"/>
      <c r="M96" s="60"/>
    </row>
    <row r="97" spans="1:13" s="82" customFormat="1" ht="21.75" customHeight="1" x14ac:dyDescent="0.2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3" s="82" customFormat="1" ht="21.75" customHeight="1" x14ac:dyDescent="0.2">
      <c r="A98" s="14" t="s">
        <v>110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8" t="s">
        <v>23</v>
      </c>
      <c r="M98" s="18" t="s">
        <v>24</v>
      </c>
    </row>
    <row r="99" spans="1:13" s="82" customFormat="1" ht="21.75" customHeight="1" x14ac:dyDescent="0.2">
      <c r="A99" s="18" t="s">
        <v>32</v>
      </c>
      <c r="B99" s="119" t="s">
        <v>111</v>
      </c>
      <c r="C99" s="119"/>
      <c r="D99" s="119"/>
      <c r="E99" s="119"/>
      <c r="F99" s="119"/>
      <c r="G99" s="119"/>
      <c r="H99" s="119"/>
      <c r="I99" s="119"/>
      <c r="J99" s="119"/>
      <c r="K99" s="84">
        <v>0</v>
      </c>
      <c r="L99" s="49"/>
      <c r="M99" s="49"/>
    </row>
    <row r="100" spans="1:13" s="82" customFormat="1" ht="21.75" customHeight="1" x14ac:dyDescent="0.2">
      <c r="A100" s="18"/>
      <c r="B100" s="126" t="s">
        <v>54</v>
      </c>
      <c r="C100" s="126"/>
      <c r="D100" s="126"/>
      <c r="E100" s="126"/>
      <c r="F100" s="126"/>
      <c r="G100" s="126"/>
      <c r="H100" s="126"/>
      <c r="I100" s="126"/>
      <c r="J100" s="126"/>
      <c r="K100" s="49">
        <f>K99</f>
        <v>0</v>
      </c>
      <c r="L100" s="49"/>
      <c r="M100" s="49"/>
    </row>
    <row r="101" spans="1:13" s="82" customFormat="1" ht="25.9" customHeight="1" x14ac:dyDescent="0.2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1:13" s="82" customFormat="1" ht="21.75" customHeight="1" x14ac:dyDescent="0.2">
      <c r="A102" s="14" t="s">
        <v>112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8" t="s">
        <v>23</v>
      </c>
      <c r="M102" s="18" t="s">
        <v>24</v>
      </c>
    </row>
    <row r="103" spans="1:13" s="82" customFormat="1" ht="21.75" customHeight="1" x14ac:dyDescent="0.2">
      <c r="A103" s="18" t="s">
        <v>113</v>
      </c>
      <c r="B103" s="119" t="s">
        <v>114</v>
      </c>
      <c r="C103" s="119"/>
      <c r="D103" s="119"/>
      <c r="E103" s="119"/>
      <c r="F103" s="119"/>
      <c r="G103" s="119"/>
      <c r="H103" s="119"/>
      <c r="I103" s="119"/>
      <c r="J103" s="119"/>
      <c r="K103" s="49">
        <f>K96</f>
        <v>0</v>
      </c>
      <c r="L103" s="49"/>
      <c r="M103" s="49"/>
    </row>
    <row r="104" spans="1:13" s="82" customFormat="1" ht="21.75" customHeight="1" x14ac:dyDescent="0.2">
      <c r="A104" s="18" t="s">
        <v>115</v>
      </c>
      <c r="B104" s="119" t="s">
        <v>116</v>
      </c>
      <c r="C104" s="119"/>
      <c r="D104" s="119"/>
      <c r="E104" s="119"/>
      <c r="F104" s="119"/>
      <c r="G104" s="119"/>
      <c r="H104" s="119"/>
      <c r="I104" s="119"/>
      <c r="J104" s="119"/>
      <c r="K104" s="49">
        <f>K100</f>
        <v>0</v>
      </c>
      <c r="L104" s="49"/>
      <c r="M104" s="49"/>
    </row>
    <row r="105" spans="1:13" s="82" customFormat="1" ht="21.75" customHeight="1" x14ac:dyDescent="0.2">
      <c r="A105" s="18"/>
      <c r="B105" s="14" t="s">
        <v>54</v>
      </c>
      <c r="C105" s="14"/>
      <c r="D105" s="14"/>
      <c r="E105" s="14"/>
      <c r="F105" s="14"/>
      <c r="G105" s="14"/>
      <c r="H105" s="14"/>
      <c r="I105" s="14"/>
      <c r="J105" s="14"/>
      <c r="K105" s="85">
        <f>SUM(K103:K104)</f>
        <v>0</v>
      </c>
      <c r="L105" s="85"/>
      <c r="M105" s="85"/>
    </row>
    <row r="106" spans="1:13" s="82" customFormat="1" ht="21.75" customHeight="1" x14ac:dyDescent="0.2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1:13" ht="21.75" customHeight="1" x14ac:dyDescent="0.2">
      <c r="A107" s="14" t="s">
        <v>117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8" t="s">
        <v>118</v>
      </c>
      <c r="L107" s="18" t="s">
        <v>23</v>
      </c>
      <c r="M107" s="18" t="s">
        <v>24</v>
      </c>
    </row>
    <row r="108" spans="1:13" ht="21.75" customHeight="1" x14ac:dyDescent="0.2">
      <c r="A108" s="18" t="s">
        <v>32</v>
      </c>
      <c r="B108" s="119" t="s">
        <v>119</v>
      </c>
      <c r="C108" s="119"/>
      <c r="D108" s="119"/>
      <c r="E108" s="119"/>
      <c r="F108" s="119"/>
      <c r="G108" s="119"/>
      <c r="H108" s="119"/>
      <c r="I108" s="119"/>
      <c r="J108" s="119"/>
      <c r="K108" s="84">
        <v>0</v>
      </c>
      <c r="L108" s="49"/>
      <c r="M108" s="49"/>
    </row>
    <row r="109" spans="1:13" ht="21.75" customHeight="1" x14ac:dyDescent="0.2">
      <c r="A109" s="18" t="s">
        <v>34</v>
      </c>
      <c r="B109" s="119" t="s">
        <v>120</v>
      </c>
      <c r="C109" s="119"/>
      <c r="D109" s="119"/>
      <c r="E109" s="117" t="s">
        <v>121</v>
      </c>
      <c r="F109" s="117"/>
      <c r="G109" s="117"/>
      <c r="H109" s="117"/>
      <c r="I109" s="117"/>
      <c r="J109" s="117"/>
      <c r="K109" s="84">
        <v>0</v>
      </c>
      <c r="L109" s="49"/>
      <c r="M109" s="49"/>
    </row>
    <row r="110" spans="1:13" ht="21.75" customHeight="1" x14ac:dyDescent="0.2">
      <c r="A110" s="18" t="s">
        <v>37</v>
      </c>
      <c r="B110" s="119" t="s">
        <v>122</v>
      </c>
      <c r="C110" s="119"/>
      <c r="D110" s="119"/>
      <c r="E110" s="117" t="s">
        <v>121</v>
      </c>
      <c r="F110" s="117"/>
      <c r="G110" s="117"/>
      <c r="H110" s="117"/>
      <c r="I110" s="117"/>
      <c r="J110" s="117"/>
      <c r="K110" s="84">
        <v>0</v>
      </c>
      <c r="L110" s="49"/>
      <c r="M110" s="49"/>
    </row>
    <row r="111" spans="1:13" ht="21.75" customHeight="1" x14ac:dyDescent="0.2">
      <c r="A111" s="14" t="s">
        <v>42</v>
      </c>
      <c r="B111" s="127" t="s">
        <v>123</v>
      </c>
      <c r="C111" s="127"/>
      <c r="D111" s="128" t="s">
        <v>124</v>
      </c>
      <c r="E111" s="128"/>
      <c r="F111" s="128"/>
      <c r="G111" s="128"/>
      <c r="H111" s="128"/>
      <c r="I111" s="128"/>
      <c r="J111" s="128"/>
      <c r="K111" s="84">
        <v>0</v>
      </c>
      <c r="L111" s="49"/>
      <c r="M111" s="49"/>
    </row>
    <row r="112" spans="1:13" ht="21.75" customHeight="1" x14ac:dyDescent="0.2">
      <c r="A112" s="14"/>
      <c r="B112" s="127"/>
      <c r="C112" s="127"/>
      <c r="D112" s="128" t="s">
        <v>124</v>
      </c>
      <c r="E112" s="128"/>
      <c r="F112" s="128"/>
      <c r="G112" s="128"/>
      <c r="H112" s="128"/>
      <c r="I112" s="128"/>
      <c r="J112" s="128"/>
      <c r="K112" s="84">
        <v>0</v>
      </c>
      <c r="L112" s="49"/>
      <c r="M112" s="49"/>
    </row>
    <row r="113" spans="1:13" s="82" customFormat="1" ht="21.75" customHeight="1" x14ac:dyDescent="0.2">
      <c r="A113" s="14" t="s">
        <v>125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85">
        <f>SUM(K108:K112)</f>
        <v>0</v>
      </c>
      <c r="L113" s="85"/>
      <c r="M113" s="85"/>
    </row>
    <row r="114" spans="1:13" s="82" customFormat="1" ht="21.75" customHeight="1" x14ac:dyDescent="0.2">
      <c r="A114" s="125" t="s">
        <v>126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3" s="82" customFormat="1" ht="21.75" customHeight="1" x14ac:dyDescent="0.2">
      <c r="A115" s="14" t="s">
        <v>127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8" t="s">
        <v>31</v>
      </c>
      <c r="L115" s="18" t="s">
        <v>23</v>
      </c>
      <c r="M115" s="18" t="s">
        <v>24</v>
      </c>
    </row>
    <row r="116" spans="1:13" s="82" customFormat="1" ht="21.75" customHeight="1" x14ac:dyDescent="0.2">
      <c r="A116" s="18" t="s">
        <v>32</v>
      </c>
      <c r="B116" s="34" t="s">
        <v>128</v>
      </c>
      <c r="C116" s="34"/>
      <c r="D116" s="34"/>
      <c r="E116" s="34"/>
      <c r="F116" s="34"/>
      <c r="G116" s="34"/>
      <c r="H116" s="34"/>
      <c r="I116" s="34"/>
      <c r="J116" s="74">
        <v>0</v>
      </c>
      <c r="K116" s="49">
        <f>K137*J116</f>
        <v>0</v>
      </c>
      <c r="L116" s="49"/>
      <c r="M116" s="49"/>
    </row>
    <row r="117" spans="1:13" s="82" customFormat="1" ht="21.75" customHeight="1" x14ac:dyDescent="0.2">
      <c r="A117" s="18" t="s">
        <v>34</v>
      </c>
      <c r="B117" s="34" t="s">
        <v>129</v>
      </c>
      <c r="C117" s="34"/>
      <c r="D117" s="34"/>
      <c r="E117" s="34"/>
      <c r="F117" s="34"/>
      <c r="G117" s="34"/>
      <c r="H117" s="34"/>
      <c r="I117" s="34"/>
      <c r="J117" s="74">
        <v>0</v>
      </c>
      <c r="K117" s="49">
        <f>(K137+K116)*J117</f>
        <v>0</v>
      </c>
      <c r="L117" s="49"/>
      <c r="M117" s="49"/>
    </row>
    <row r="118" spans="1:13" s="82" customFormat="1" ht="21.75" customHeight="1" x14ac:dyDescent="0.2">
      <c r="A118" s="14" t="s">
        <v>37</v>
      </c>
      <c r="B118" s="34" t="s">
        <v>130</v>
      </c>
      <c r="C118" s="34"/>
      <c r="D118" s="34"/>
      <c r="E118" s="34"/>
      <c r="F118" s="34"/>
      <c r="G118" s="34"/>
      <c r="H118" s="34"/>
      <c r="I118" s="86" t="s">
        <v>131</v>
      </c>
      <c r="K118" s="85">
        <f>SUM(K116:K117)</f>
        <v>0</v>
      </c>
      <c r="L118" s="85"/>
      <c r="M118" s="85"/>
    </row>
    <row r="119" spans="1:13" s="82" customFormat="1" ht="21.75" customHeight="1" x14ac:dyDescent="0.2">
      <c r="A119" s="14"/>
      <c r="B119" s="34"/>
      <c r="C119" s="87" t="s">
        <v>132</v>
      </c>
      <c r="D119" s="87"/>
      <c r="E119" s="87"/>
      <c r="F119" s="129" t="s">
        <v>133</v>
      </c>
      <c r="G119" s="129"/>
      <c r="H119" s="129"/>
      <c r="I119" s="88">
        <v>0</v>
      </c>
      <c r="J119" s="130">
        <f>I123</f>
        <v>0</v>
      </c>
      <c r="K119" s="89">
        <f>(($K$137+$K$116+$K$117)/(1-$J$119)*I119)</f>
        <v>0</v>
      </c>
      <c r="L119" s="89"/>
      <c r="M119" s="89"/>
    </row>
    <row r="120" spans="1:13" s="82" customFormat="1" ht="21.75" customHeight="1" x14ac:dyDescent="0.2">
      <c r="A120" s="14"/>
      <c r="B120" s="34"/>
      <c r="C120" s="87"/>
      <c r="D120" s="87"/>
      <c r="E120" s="87"/>
      <c r="F120" s="129" t="s">
        <v>134</v>
      </c>
      <c r="G120" s="129"/>
      <c r="H120" s="129"/>
      <c r="I120" s="88">
        <v>0</v>
      </c>
      <c r="J120" s="130"/>
      <c r="K120" s="89">
        <f>(($K$137+$K$116+$K$117)/(1-$J$119)*I120)</f>
        <v>0</v>
      </c>
      <c r="L120" s="89"/>
      <c r="M120" s="89"/>
    </row>
    <row r="121" spans="1:13" s="82" customFormat="1" ht="21.75" customHeight="1" x14ac:dyDescent="0.2">
      <c r="A121" s="14"/>
      <c r="B121" s="34"/>
      <c r="C121" s="34"/>
      <c r="D121" s="34"/>
      <c r="E121" s="34"/>
      <c r="F121" s="117" t="s">
        <v>135</v>
      </c>
      <c r="G121" s="117"/>
      <c r="H121" s="117"/>
      <c r="I121" s="88">
        <v>0</v>
      </c>
      <c r="J121" s="130"/>
      <c r="K121" s="89">
        <f>(($K$137+$K$116+$K$117)/(1-$J$119)*I121)</f>
        <v>0</v>
      </c>
      <c r="L121" s="89"/>
      <c r="M121" s="89"/>
    </row>
    <row r="122" spans="1:13" s="82" customFormat="1" ht="21.75" customHeight="1" x14ac:dyDescent="0.2">
      <c r="A122" s="14"/>
      <c r="B122" s="87"/>
      <c r="C122" s="87" t="s">
        <v>136</v>
      </c>
      <c r="D122" s="87"/>
      <c r="E122" s="34"/>
      <c r="F122" s="129" t="s">
        <v>137</v>
      </c>
      <c r="G122" s="129"/>
      <c r="H122" s="129"/>
      <c r="I122" s="88">
        <v>0</v>
      </c>
      <c r="J122" s="130"/>
      <c r="K122" s="89">
        <f>(($K$137+$K$116+$K$117)/(1-$J$119)*I122)</f>
        <v>0</v>
      </c>
      <c r="L122" s="89"/>
      <c r="M122" s="89"/>
    </row>
    <row r="123" spans="1:13" s="82" customFormat="1" ht="21.75" customHeight="1" x14ac:dyDescent="0.2">
      <c r="A123" s="21" t="s">
        <v>138</v>
      </c>
      <c r="B123" s="90"/>
      <c r="C123" s="90"/>
      <c r="D123" s="90"/>
      <c r="E123" s="90"/>
      <c r="F123" s="90"/>
      <c r="G123" s="90"/>
      <c r="H123" s="90"/>
      <c r="I123" s="75">
        <f>SUM(I119:I122)</f>
        <v>0</v>
      </c>
      <c r="J123" s="75">
        <f>J116+J117+J119</f>
        <v>0</v>
      </c>
      <c r="K123" s="85">
        <f>SUM(K118:K122)</f>
        <v>0</v>
      </c>
      <c r="L123" s="85"/>
      <c r="M123" s="85"/>
    </row>
    <row r="124" spans="1:13" s="82" customFormat="1" ht="37.15" customHeight="1" x14ac:dyDescent="0.2">
      <c r="A124" s="131" t="s">
        <v>139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3" s="82" customFormat="1" ht="21.6" hidden="1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1:13" s="82" customFormat="1" ht="21.6" hidden="1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1:13" s="82" customFormat="1" ht="21.6" hidden="1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1:13" s="82" customFormat="1" ht="21.6" hidden="1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1:13" ht="21.6" hidden="1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1:13" ht="21.75" customHeight="1" x14ac:dyDescent="0.2">
      <c r="A130" s="14" t="s">
        <v>140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85"/>
      <c r="M130" s="85"/>
    </row>
    <row r="131" spans="1:13" ht="21.75" customHeight="1" x14ac:dyDescent="0.2">
      <c r="A131" s="132" t="s">
        <v>141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8" t="s">
        <v>118</v>
      </c>
      <c r="L131" s="18" t="s">
        <v>23</v>
      </c>
      <c r="M131" s="18" t="s">
        <v>24</v>
      </c>
    </row>
    <row r="132" spans="1:13" ht="21.75" customHeight="1" x14ac:dyDescent="0.2">
      <c r="A132" s="18" t="s">
        <v>32</v>
      </c>
      <c r="B132" s="133" t="s">
        <v>142</v>
      </c>
      <c r="C132" s="133"/>
      <c r="D132" s="133"/>
      <c r="E132" s="133"/>
      <c r="F132" s="133"/>
      <c r="G132" s="133"/>
      <c r="H132" s="133"/>
      <c r="I132" s="133"/>
      <c r="J132" s="133"/>
      <c r="K132" s="49">
        <f>K32</f>
        <v>1087.2222222222222</v>
      </c>
      <c r="L132" s="49"/>
      <c r="M132" s="49"/>
    </row>
    <row r="133" spans="1:13" ht="21.75" customHeight="1" x14ac:dyDescent="0.2">
      <c r="A133" s="18" t="s">
        <v>34</v>
      </c>
      <c r="B133" s="133" t="s">
        <v>143</v>
      </c>
      <c r="C133" s="133"/>
      <c r="D133" s="133"/>
      <c r="E133" s="133"/>
      <c r="F133" s="133"/>
      <c r="G133" s="133"/>
      <c r="H133" s="133"/>
      <c r="I133" s="133"/>
      <c r="J133" s="133"/>
      <c r="K133" s="49">
        <f>K75</f>
        <v>1116.2928711111113</v>
      </c>
      <c r="L133" s="49"/>
      <c r="M133" s="49"/>
    </row>
    <row r="134" spans="1:13" ht="21.75" customHeight="1" x14ac:dyDescent="0.2">
      <c r="A134" s="18" t="s">
        <v>37</v>
      </c>
      <c r="B134" s="133" t="s">
        <v>144</v>
      </c>
      <c r="C134" s="133"/>
      <c r="D134" s="133"/>
      <c r="E134" s="133"/>
      <c r="F134" s="133"/>
      <c r="G134" s="133"/>
      <c r="H134" s="133"/>
      <c r="I134" s="133"/>
      <c r="J134" s="133"/>
      <c r="K134" s="49">
        <f>K84</f>
        <v>0</v>
      </c>
      <c r="L134" s="49"/>
      <c r="M134" s="49"/>
    </row>
    <row r="135" spans="1:13" ht="21.75" customHeight="1" x14ac:dyDescent="0.2">
      <c r="A135" s="18" t="s">
        <v>42</v>
      </c>
      <c r="B135" s="133" t="s">
        <v>145</v>
      </c>
      <c r="C135" s="133"/>
      <c r="D135" s="133"/>
      <c r="E135" s="133"/>
      <c r="F135" s="133"/>
      <c r="G135" s="133"/>
      <c r="H135" s="133"/>
      <c r="I135" s="133"/>
      <c r="J135" s="133"/>
      <c r="K135" s="49">
        <f>K105</f>
        <v>0</v>
      </c>
      <c r="L135" s="49"/>
      <c r="M135" s="49"/>
    </row>
    <row r="136" spans="1:13" ht="21.75" customHeight="1" x14ac:dyDescent="0.2">
      <c r="A136" s="18" t="s">
        <v>44</v>
      </c>
      <c r="B136" s="133" t="s">
        <v>146</v>
      </c>
      <c r="C136" s="133"/>
      <c r="D136" s="133"/>
      <c r="E136" s="133"/>
      <c r="F136" s="133"/>
      <c r="G136" s="133"/>
      <c r="H136" s="133"/>
      <c r="I136" s="133"/>
      <c r="J136" s="133"/>
      <c r="K136" s="49">
        <f>K113</f>
        <v>0</v>
      </c>
      <c r="L136" s="49"/>
      <c r="M136" s="49"/>
    </row>
    <row r="137" spans="1:13" ht="21.75" customHeight="1" x14ac:dyDescent="0.2">
      <c r="A137" s="134" t="s">
        <v>147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85">
        <f>SUM(K132:K136)</f>
        <v>2203.5150933333334</v>
      </c>
      <c r="L137" s="85"/>
      <c r="M137" s="85"/>
    </row>
    <row r="138" spans="1:13" s="82" customFormat="1" ht="21.75" customHeight="1" x14ac:dyDescent="0.2">
      <c r="A138" s="18" t="s">
        <v>62</v>
      </c>
      <c r="B138" s="133" t="s">
        <v>148</v>
      </c>
      <c r="C138" s="133"/>
      <c r="D138" s="133"/>
      <c r="E138" s="133"/>
      <c r="F138" s="133"/>
      <c r="G138" s="133"/>
      <c r="H138" s="133"/>
      <c r="I138" s="133"/>
      <c r="J138" s="133"/>
      <c r="K138" s="49">
        <f>K123</f>
        <v>0</v>
      </c>
      <c r="L138" s="49"/>
      <c r="M138" s="49"/>
    </row>
    <row r="139" spans="1:13" ht="34.15" customHeight="1" x14ac:dyDescent="0.2">
      <c r="A139" s="135" t="s">
        <v>149</v>
      </c>
      <c r="B139" s="135"/>
      <c r="C139" s="135"/>
      <c r="D139" s="135"/>
      <c r="E139" s="135"/>
      <c r="F139" s="135"/>
      <c r="G139" s="135"/>
      <c r="H139" s="135"/>
      <c r="I139" s="135"/>
      <c r="J139" s="135"/>
      <c r="K139" s="91">
        <f>K137+K138</f>
        <v>2203.5150933333334</v>
      </c>
      <c r="L139" s="91"/>
      <c r="M139" s="91"/>
    </row>
    <row r="140" spans="1:13" ht="21.75" customHeight="1" x14ac:dyDescent="0.2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9"/>
    </row>
    <row r="141" spans="1:13" ht="21.75" customHeight="1" x14ac:dyDescent="0.2">
      <c r="A141" s="14" t="s">
        <v>150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92"/>
    </row>
    <row r="142" spans="1:13" ht="45" customHeight="1" x14ac:dyDescent="0.2">
      <c r="A142" s="136" t="s">
        <v>151</v>
      </c>
      <c r="B142" s="136"/>
      <c r="C142" s="136"/>
      <c r="D142" s="137" t="s">
        <v>152</v>
      </c>
      <c r="E142" s="137"/>
      <c r="F142" s="137" t="s">
        <v>153</v>
      </c>
      <c r="G142" s="137"/>
      <c r="H142" s="137" t="s">
        <v>154</v>
      </c>
      <c r="I142" s="137"/>
      <c r="J142" s="93" t="s">
        <v>155</v>
      </c>
      <c r="K142" s="94" t="s">
        <v>156</v>
      </c>
      <c r="L142" s="94" t="s">
        <v>157</v>
      </c>
      <c r="M142" s="94" t="s">
        <v>157</v>
      </c>
    </row>
    <row r="143" spans="1:13" ht="21.75" customHeight="1" x14ac:dyDescent="0.2">
      <c r="A143" s="138" t="s">
        <v>163</v>
      </c>
      <c r="B143" s="138"/>
      <c r="C143" s="138"/>
      <c r="D143" s="139">
        <f>K139</f>
        <v>2203.5150933333334</v>
      </c>
      <c r="E143" s="139"/>
      <c r="F143" s="140">
        <v>1</v>
      </c>
      <c r="G143" s="140"/>
      <c r="H143" s="139">
        <f>D143*F143</f>
        <v>2203.5150933333334</v>
      </c>
      <c r="I143" s="139"/>
      <c r="J143" s="95">
        <v>1</v>
      </c>
      <c r="K143" s="96"/>
      <c r="L143" s="96"/>
      <c r="M143" s="96"/>
    </row>
    <row r="144" spans="1:13" ht="36.75" customHeight="1" x14ac:dyDescent="0.2">
      <c r="A144" s="141" t="s">
        <v>159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97"/>
      <c r="L144" s="97"/>
      <c r="M144" s="97"/>
    </row>
    <row r="145" spans="1:13" ht="36.75" customHeight="1" x14ac:dyDescent="0.2">
      <c r="A145" s="134" t="s">
        <v>160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98"/>
      <c r="L145" s="98"/>
      <c r="M145" s="98"/>
    </row>
    <row r="146" spans="1:13" x14ac:dyDescent="0.2">
      <c r="K146" s="99" t="s">
        <v>161</v>
      </c>
      <c r="L146" s="99" t="s">
        <v>161</v>
      </c>
      <c r="M146" s="99" t="s">
        <v>161</v>
      </c>
    </row>
    <row r="147" spans="1:13" x14ac:dyDescent="0.2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</row>
    <row r="148" spans="1:13" x14ac:dyDescent="0.2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x14ac:dyDescent="0.2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</row>
    <row r="150" spans="1:13" x14ac:dyDescent="0.2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</row>
    <row r="151" spans="1:13" x14ac:dyDescent="0.2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</row>
    <row r="152" spans="1:13" x14ac:dyDescent="0.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</row>
    <row r="153" spans="1:13" x14ac:dyDescent="0.2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x14ac:dyDescent="0.2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</row>
    <row r="155" spans="1:13" x14ac:dyDescent="0.2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</row>
    <row r="156" spans="1:13" x14ac:dyDescent="0.2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</row>
    <row r="157" spans="1:13" x14ac:dyDescent="0.2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</row>
    <row r="158" spans="1:13" x14ac:dyDescent="0.2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spans="1:13" x14ac:dyDescent="0.2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</row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</sheetData>
  <sheetProtection algorithmName="SHA-512" hashValue="gnZhACgBzGRjJ3zDjt59pmj3UJDg8LzYiQxwsvQlKqJpGWJWytoU4ZgU91Kveybt6de+QVyKpGxsnrNVHu2VfA==" saltValue="iAldX5cgk9XrwXdbU9mhvQ==" spinCount="100000" sheet="1" objects="1" scenarios="1"/>
  <mergeCells count="137">
    <mergeCell ref="A144:J144"/>
    <mergeCell ref="A145:J145"/>
    <mergeCell ref="B138:J138"/>
    <mergeCell ref="A139:J139"/>
    <mergeCell ref="A141:K141"/>
    <mergeCell ref="A142:C142"/>
    <mergeCell ref="D142:E142"/>
    <mergeCell ref="F142:G142"/>
    <mergeCell ref="H142:I142"/>
    <mergeCell ref="A143:C143"/>
    <mergeCell ref="D143:E143"/>
    <mergeCell ref="F143:G143"/>
    <mergeCell ref="H143:I143"/>
    <mergeCell ref="A124:K129"/>
    <mergeCell ref="A130:K130"/>
    <mergeCell ref="A131:J131"/>
    <mergeCell ref="B132:J132"/>
    <mergeCell ref="B133:J133"/>
    <mergeCell ref="B134:J134"/>
    <mergeCell ref="B135:J135"/>
    <mergeCell ref="B136:J136"/>
    <mergeCell ref="A137:J137"/>
    <mergeCell ref="A113:J113"/>
    <mergeCell ref="A114:K114"/>
    <mergeCell ref="A115:J115"/>
    <mergeCell ref="A118:A122"/>
    <mergeCell ref="F119:H119"/>
    <mergeCell ref="J119:J122"/>
    <mergeCell ref="F120:H120"/>
    <mergeCell ref="F121:H121"/>
    <mergeCell ref="F122:H122"/>
    <mergeCell ref="B105:J105"/>
    <mergeCell ref="A106:K106"/>
    <mergeCell ref="A107:J107"/>
    <mergeCell ref="B108:J108"/>
    <mergeCell ref="B109:D109"/>
    <mergeCell ref="E109:J109"/>
    <mergeCell ref="B110:D110"/>
    <mergeCell ref="E110:J110"/>
    <mergeCell ref="A111:A112"/>
    <mergeCell ref="B111:C112"/>
    <mergeCell ref="D111:J111"/>
    <mergeCell ref="D112:J112"/>
    <mergeCell ref="A96:I96"/>
    <mergeCell ref="A97:K97"/>
    <mergeCell ref="A98:K98"/>
    <mergeCell ref="B99:J99"/>
    <mergeCell ref="B100:J100"/>
    <mergeCell ref="A101:K101"/>
    <mergeCell ref="A102:K102"/>
    <mergeCell ref="B103:J103"/>
    <mergeCell ref="B104:J104"/>
    <mergeCell ref="A85:K87"/>
    <mergeCell ref="A88:K88"/>
    <mergeCell ref="A89:K89"/>
    <mergeCell ref="B90:I90"/>
    <mergeCell ref="B91:I91"/>
    <mergeCell ref="B92:I92"/>
    <mergeCell ref="B93:I93"/>
    <mergeCell ref="B94:I94"/>
    <mergeCell ref="B95:I95"/>
    <mergeCell ref="A76:K76"/>
    <mergeCell ref="A77:K77"/>
    <mergeCell ref="B78:I78"/>
    <mergeCell ref="B79:I79"/>
    <mergeCell ref="B80:I80"/>
    <mergeCell ref="B81:I81"/>
    <mergeCell ref="B82:I82"/>
    <mergeCell ref="B83:I83"/>
    <mergeCell ref="A84:I84"/>
    <mergeCell ref="B66:J66"/>
    <mergeCell ref="B67:J67"/>
    <mergeCell ref="B68:J68"/>
    <mergeCell ref="A69:K70"/>
    <mergeCell ref="A71:K71"/>
    <mergeCell ref="B72:I72"/>
    <mergeCell ref="B73:I73"/>
    <mergeCell ref="B74:J74"/>
    <mergeCell ref="B75:I75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48:I48"/>
    <mergeCell ref="B49:E49"/>
    <mergeCell ref="H49:I49"/>
    <mergeCell ref="G50:I50"/>
    <mergeCell ref="A51:I51"/>
    <mergeCell ref="A52:K54"/>
    <mergeCell ref="A55:K55"/>
    <mergeCell ref="B56:E56"/>
    <mergeCell ref="H56:J56"/>
    <mergeCell ref="B38:I38"/>
    <mergeCell ref="B39:I39"/>
    <mergeCell ref="A40:K41"/>
    <mergeCell ref="A42:K42"/>
    <mergeCell ref="B43:I43"/>
    <mergeCell ref="B44:I44"/>
    <mergeCell ref="B45:I45"/>
    <mergeCell ref="B46:I46"/>
    <mergeCell ref="B47:I47"/>
    <mergeCell ref="B28:J28"/>
    <mergeCell ref="B29:J29"/>
    <mergeCell ref="B30:J30"/>
    <mergeCell ref="A31:K31"/>
    <mergeCell ref="A32:J32"/>
    <mergeCell ref="A33:K34"/>
    <mergeCell ref="A35:K35"/>
    <mergeCell ref="A36:K36"/>
    <mergeCell ref="B37:I37"/>
    <mergeCell ref="B7:E7"/>
    <mergeCell ref="F7:K7"/>
    <mergeCell ref="A12:K14"/>
    <mergeCell ref="A15:K15"/>
    <mergeCell ref="B19:J19"/>
    <mergeCell ref="A20:K22"/>
    <mergeCell ref="A23:J23"/>
    <mergeCell ref="H25:J25"/>
    <mergeCell ref="A26:A27"/>
    <mergeCell ref="B26:D27"/>
    <mergeCell ref="K26:K27"/>
    <mergeCell ref="E27:F27"/>
    <mergeCell ref="A1:I1"/>
    <mergeCell ref="A2:C2"/>
    <mergeCell ref="D2:I2"/>
    <mergeCell ref="A3:C3"/>
    <mergeCell ref="D3:I3"/>
    <mergeCell ref="A4:C4"/>
    <mergeCell ref="D4:F4"/>
    <mergeCell ref="H4:I4"/>
    <mergeCell ref="A5:C5"/>
    <mergeCell ref="D5:I5"/>
  </mergeCells>
  <printOptions horizontalCentered="1"/>
  <pageMargins left="0.47222222222222199" right="0.47222222222222199" top="0.39374999999999999" bottom="0.39374999999999999" header="0.511811023622047" footer="0.511811023622047"/>
  <pageSetup paperSize="9" scale="85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 de Preenchimento</vt:lpstr>
      <vt:lpstr>Telefonista - Curitiba 30 horas</vt:lpstr>
      <vt:lpstr>Telefonista - Curitiba 25 horas</vt:lpstr>
      <vt:lpstr>'Telefonista - Curitiba 25 horas'!Area_de_impressao</vt:lpstr>
      <vt:lpstr>'Telefonista - Curitiba 30 horas'!Area_de_impressao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Rejane Ciupka</cp:lastModifiedBy>
  <cp:revision>13</cp:revision>
  <cp:lastPrinted>2020-12-01T17:34:47Z</cp:lastPrinted>
  <dcterms:created xsi:type="dcterms:W3CDTF">2017-04-19T09:28:32Z</dcterms:created>
  <dcterms:modified xsi:type="dcterms:W3CDTF">2022-05-05T17:14:13Z</dcterms:modified>
  <dc:language>pt-BR</dc:language>
</cp:coreProperties>
</file>